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281" windowWidth="28155" windowHeight="14055" activeTab="0"/>
  </bookViews>
  <sheets>
    <sheet name="Volume Summary" sheetId="1" r:id="rId1"/>
    <sheet name="MedSurg (Inpatient)" sheetId="2" r:id="rId2"/>
    <sheet name="Psych" sheetId="3" r:id="rId3"/>
    <sheet name="Rehab" sheetId="4" r:id="rId4"/>
    <sheet name="Outpatient" sheetId="5" r:id="rId5"/>
  </sheets>
  <definedNames/>
  <calcPr fullCalcOnLoad="1"/>
</workbook>
</file>

<file path=xl/comments1.xml><?xml version="1.0" encoding="utf-8"?>
<comments xmlns="http://schemas.openxmlformats.org/spreadsheetml/2006/main">
  <authors>
    <author>Deputy Clerk</author>
  </authors>
  <commentList>
    <comment ref="J20" authorId="0">
      <text>
        <r>
          <rPr>
            <b/>
            <sz val="8"/>
            <rFont val="Tahoma"/>
            <family val="0"/>
          </rPr>
          <t>Deputy Clerk:</t>
        </r>
        <r>
          <rPr>
            <sz val="8"/>
            <rFont val="Tahoma"/>
            <family val="0"/>
          </rPr>
          <t xml:space="preserve">
This reflects the shift from Psych to Med/Surg projected by Reese Management Team pursuant to its Strategic Assumptions.  (Pl. Ex. 300 at TRUST/HCA-007585.)</t>
        </r>
      </text>
    </comment>
    <comment ref="L20" authorId="0">
      <text>
        <r>
          <rPr>
            <b/>
            <sz val="8"/>
            <rFont val="Tahoma"/>
            <family val="0"/>
          </rPr>
          <t>Deputy Clerk:</t>
        </r>
        <r>
          <rPr>
            <sz val="8"/>
            <rFont val="Tahoma"/>
            <family val="0"/>
          </rPr>
          <t xml:space="preserve">
This reflects the shift from Psych to Med/Surg projected by Reese Management Team pursuant to its Strategic Assumptions.  (Pl. Ex. 300 at TRUST/HCA-007585.)</t>
        </r>
      </text>
    </comment>
    <comment ref="J100" authorId="0">
      <text>
        <r>
          <rPr>
            <b/>
            <sz val="8"/>
            <rFont val="Tahoma"/>
            <family val="0"/>
          </rPr>
          <t>Deputy Clerk:</t>
        </r>
        <r>
          <rPr>
            <sz val="8"/>
            <rFont val="Tahoma"/>
            <family val="0"/>
          </rPr>
          <t xml:space="preserve">
This reflects DCHC's strategic assumption that patient days would equal 91% of '96 figures.</t>
        </r>
      </text>
    </comment>
    <comment ref="L100" authorId="0">
      <text>
        <r>
          <rPr>
            <b/>
            <sz val="8"/>
            <rFont val="Tahoma"/>
            <family val="0"/>
          </rPr>
          <t>Deputy Clerk:</t>
        </r>
        <r>
          <rPr>
            <sz val="8"/>
            <rFont val="Tahoma"/>
            <family val="0"/>
          </rPr>
          <t xml:space="preserve">
This reflects DCHC's strategic assumption that total patient days would equal 97% of '96 figures.</t>
        </r>
      </text>
    </comment>
    <comment ref="R107"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08"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10"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11"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12"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13"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14"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115"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P107"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09"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10"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11"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12"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13"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14"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15"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133" authorId="0">
      <text>
        <r>
          <rPr>
            <sz val="8"/>
            <rFont val="Tahoma"/>
            <family val="0"/>
          </rPr>
          <t>Reflects Reese Management Team Strategic Assumption.  (Pl. Ex. Nos. 115, 300 at TRUST/HCA-007585.)</t>
        </r>
      </text>
    </comment>
    <comment ref="P134" authorId="0">
      <text>
        <r>
          <rPr>
            <sz val="8"/>
            <rFont val="Tahoma"/>
            <family val="0"/>
          </rPr>
          <t>Reflects Reese Management Team Strategic Assumption.  (Pl. Ex. Nos. 115, 300 at TRUST/HCA-007585.)</t>
        </r>
      </text>
    </comment>
    <comment ref="P136" authorId="0">
      <text>
        <r>
          <rPr>
            <sz val="8"/>
            <rFont val="Tahoma"/>
            <family val="0"/>
          </rPr>
          <t>Reflects Reese Management Team Strategic Assumption.  (Pl. Ex. Nos. 115, 300 at TRUST/HCA-007585.)</t>
        </r>
      </text>
    </comment>
    <comment ref="P137" authorId="0">
      <text>
        <r>
          <rPr>
            <sz val="8"/>
            <rFont val="Tahoma"/>
            <family val="0"/>
          </rPr>
          <t>Reflects Reese Management Team Strategic Assumption.  (Pl. Ex. Nos. 115, 300 at TRUST/HCA-007585.)</t>
        </r>
      </text>
    </comment>
    <comment ref="P138" authorId="0">
      <text>
        <r>
          <rPr>
            <sz val="8"/>
            <rFont val="Tahoma"/>
            <family val="0"/>
          </rPr>
          <t>Reflects Reese Management Team Strategic Assumption.  (Pl. Ex. Nos. 115, 300 at TRUST/HCA-007585.)</t>
        </r>
      </text>
    </comment>
    <comment ref="P139" authorId="0">
      <text>
        <r>
          <rPr>
            <sz val="8"/>
            <rFont val="Tahoma"/>
            <family val="0"/>
          </rPr>
          <t>Reflects Reese Management Team Strategic Assumption.  (Pl. Ex. Nos. 115, 300 at TRUST/HCA-007585.)</t>
        </r>
      </text>
    </comment>
    <comment ref="P140" authorId="0">
      <text>
        <r>
          <rPr>
            <sz val="8"/>
            <rFont val="Tahoma"/>
            <family val="0"/>
          </rPr>
          <t>Reflects Reese Management Team Strategic Assumption.  (Pl. Ex. Nos. 115, 300 at TRUST/HCA-007585.)</t>
        </r>
      </text>
    </comment>
    <comment ref="R133" authorId="0">
      <text>
        <r>
          <rPr>
            <sz val="8"/>
            <rFont val="Tahoma"/>
            <family val="0"/>
          </rPr>
          <t>Reflects Reese Management Team Strategic Assumption.  (Pl. Ex. Nos. 115, 300 at TRUST/HCA-007585.)</t>
        </r>
      </text>
    </comment>
    <comment ref="R134" authorId="0">
      <text>
        <r>
          <rPr>
            <sz val="8"/>
            <rFont val="Tahoma"/>
            <family val="0"/>
          </rPr>
          <t>Reflects Reese Management Team Strategic Assumption.  (Pl. Ex. Nos. 115, 300 at TRUST/HCA-007585.)</t>
        </r>
      </text>
    </comment>
    <comment ref="R136" authorId="0">
      <text>
        <r>
          <rPr>
            <sz val="8"/>
            <rFont val="Tahoma"/>
            <family val="0"/>
          </rPr>
          <t>Reflects Reese Management Team Strategic Assumption.  (Pl. Ex. Nos. 115, 300 at TRUST/HCA-007585.)</t>
        </r>
      </text>
    </comment>
    <comment ref="R137" authorId="0">
      <text>
        <r>
          <rPr>
            <sz val="8"/>
            <rFont val="Tahoma"/>
            <family val="0"/>
          </rPr>
          <t>Reflects Reese Management Team Strategic Assumption.  (Pl. Ex. Nos. 115, 300 at TRUST/HCA-007585.)</t>
        </r>
      </text>
    </comment>
    <comment ref="R138" authorId="0">
      <text>
        <r>
          <rPr>
            <sz val="8"/>
            <rFont val="Tahoma"/>
            <family val="0"/>
          </rPr>
          <t>Reflects Reese Management Team Strategic Assumption.  (Pl. Ex. Nos. 115, 300 at TRUST/HCA-007585.)</t>
        </r>
      </text>
    </comment>
    <comment ref="R139" authorId="0">
      <text>
        <r>
          <rPr>
            <sz val="8"/>
            <rFont val="Tahoma"/>
            <family val="0"/>
          </rPr>
          <t>Reflects Reese Management Team Strategic Assumption.  (Pl. Ex. Nos. 115, 300 at TRUST/HCA-007585.)</t>
        </r>
      </text>
    </comment>
    <comment ref="R140" authorId="0">
      <text>
        <r>
          <rPr>
            <sz val="8"/>
            <rFont val="Tahoma"/>
            <family val="0"/>
          </rPr>
          <t>Reflects Reese Management Team Strategic Assumption.  (Pl. Ex. Nos. 115, 300 at TRUST/HCA-007585.)</t>
        </r>
      </text>
    </comment>
    <comment ref="P146" authorId="0">
      <text>
        <r>
          <rPr>
            <sz val="8"/>
            <rFont val="Tahoma"/>
            <family val="0"/>
          </rPr>
          <t>Reflects Reese Management Team Strategic Assumptions regarding increase in ER volume and ASC surgeries.  (Pl. Ex. 300 at TRUST/HCA-007585.)</t>
        </r>
      </text>
    </comment>
    <comment ref="P147" authorId="0">
      <text>
        <r>
          <rPr>
            <sz val="8"/>
            <rFont val="Tahoma"/>
            <family val="0"/>
          </rPr>
          <t>Reflects Reese Management Team Strategic Assumptions regarding increase in ER volume and ASC surgeries.  (Pl. Ex. 300 at TRUST/HCA-007585.)</t>
        </r>
      </text>
    </comment>
    <comment ref="P148" authorId="0">
      <text>
        <r>
          <rPr>
            <sz val="8"/>
            <rFont val="Tahoma"/>
            <family val="0"/>
          </rPr>
          <t>Reflects Reese Management Team Strategic Assumptions regarding increase in ER volume and ASC surgeries.  (Pl. Ex. 300 at TRUST/HCA-007585.)</t>
        </r>
      </text>
    </comment>
    <comment ref="P149" authorId="0">
      <text>
        <r>
          <rPr>
            <sz val="8"/>
            <rFont val="Tahoma"/>
            <family val="0"/>
          </rPr>
          <t>Reflects Reese Management Team Strategic Assumptions regarding increase in ER volume and ASC surgeries.  (Pl. Ex. 300 at TRUST/HCA-007585.)</t>
        </r>
      </text>
    </comment>
    <comment ref="P150" authorId="0">
      <text>
        <r>
          <rPr>
            <sz val="8"/>
            <rFont val="Tahoma"/>
            <family val="0"/>
          </rPr>
          <t>Reflects Reese Management Team Strategic Assumptions regarding increase in ER volume and ASC surgeries.  (Pl. Ex. 300 at TRUST/HCA-007585.)</t>
        </r>
      </text>
    </comment>
    <comment ref="P151" authorId="0">
      <text>
        <r>
          <rPr>
            <sz val="8"/>
            <rFont val="Tahoma"/>
            <family val="0"/>
          </rPr>
          <t>Reflects Reese Management Team Strategic Assumptions regarding increase in ER volume and ASC surgeries.  (Pl. Ex. 300 at TRUST/HCA-007585.)</t>
        </r>
      </text>
    </comment>
    <comment ref="P152" authorId="0">
      <text>
        <r>
          <rPr>
            <sz val="8"/>
            <rFont val="Tahoma"/>
            <family val="0"/>
          </rPr>
          <t>Reflects Reese Management Team Strategic Assumptions regarding increase in ER volume and ASC surgeries.  (Pl. Ex. 300 at TRUST/HCA-007585.)</t>
        </r>
      </text>
    </comment>
    <comment ref="P153" authorId="0">
      <text>
        <r>
          <rPr>
            <sz val="8"/>
            <rFont val="Tahoma"/>
            <family val="0"/>
          </rPr>
          <t>Reflects Reese Management Team Strategic Assumptions regarding increase in ER volume and ASC surgeries.  (Pl. Ex. 300 at TRUST/HCA-007585.)</t>
        </r>
      </text>
    </comment>
    <comment ref="P154" authorId="0">
      <text>
        <r>
          <rPr>
            <sz val="8"/>
            <rFont val="Tahoma"/>
            <family val="0"/>
          </rPr>
          <t>Reflects Reese Management Team Strategic Assumptions regarding increase in ER volume and ASC surgeries.  (Pl. Ex. 300 at TRUST/HCA-007585.)</t>
        </r>
      </text>
    </comment>
    <comment ref="P156" authorId="0">
      <text>
        <r>
          <rPr>
            <sz val="8"/>
            <rFont val="Tahoma"/>
            <family val="0"/>
          </rPr>
          <t>Reflects Reese Management Team Strategic Assumptions regarding increase in ER volume and ASC surgeries.  (Pl. Ex. 300 at TRUST/HCA-007585.)</t>
        </r>
      </text>
    </comment>
    <comment ref="X146" authorId="0">
      <text>
        <r>
          <rPr>
            <sz val="8"/>
            <rFont val="Tahoma"/>
            <family val="0"/>
          </rPr>
          <t>Reflects Reese Management Team Strategic Assumptions regarding increase in ER volume and ASC surgeries.  (Pl. Ex. 300 at TRUST/HCA-007585.)</t>
        </r>
      </text>
    </comment>
    <comment ref="X147" authorId="0">
      <text>
        <r>
          <rPr>
            <sz val="8"/>
            <rFont val="Tahoma"/>
            <family val="0"/>
          </rPr>
          <t>Reflects Reese Management Team Strategic Assumptions regarding increase in ER volume and ASC surgeries.  (Pl. Ex. 300 at TRUST/HCA-007585.)</t>
        </r>
      </text>
    </comment>
    <comment ref="X148" authorId="0">
      <text>
        <r>
          <rPr>
            <sz val="8"/>
            <rFont val="Tahoma"/>
            <family val="0"/>
          </rPr>
          <t>Reflects Reese Management Team Strategic Assumptions regarding increase in ER volume and ASC surgeries.  (Pl. Ex. 300 at TRUST/HCA-007585.)</t>
        </r>
      </text>
    </comment>
    <comment ref="X149" authorId="0">
      <text>
        <r>
          <rPr>
            <sz val="8"/>
            <rFont val="Tahoma"/>
            <family val="0"/>
          </rPr>
          <t>Reflects Reese Management Team Strategic Assumptions regarding increase in ER volume and ASC surgeries.  (Pl. Ex. 300 at TRUST/HCA-007585.)</t>
        </r>
      </text>
    </comment>
    <comment ref="X150" authorId="0">
      <text>
        <r>
          <rPr>
            <sz val="8"/>
            <rFont val="Tahoma"/>
            <family val="0"/>
          </rPr>
          <t>Reflects Reese Management Team Strategic Assumptions regarding increase in ER volume and ASC surgeries.  (Pl. Ex. 300 at TRUST/HCA-007585.)</t>
        </r>
      </text>
    </comment>
    <comment ref="X151" authorId="0">
      <text>
        <r>
          <rPr>
            <sz val="8"/>
            <rFont val="Tahoma"/>
            <family val="0"/>
          </rPr>
          <t>Reflects Reese Management Team Strategic Assumptions regarding increase in ER volume and ASC surgeries.  (Pl. Ex. 300 at TRUST/HCA-007585.)</t>
        </r>
      </text>
    </comment>
    <comment ref="X152" authorId="0">
      <text>
        <r>
          <rPr>
            <sz val="8"/>
            <rFont val="Tahoma"/>
            <family val="0"/>
          </rPr>
          <t>Reflects Reese Management Team Strategic Assumptions regarding increase in ER volume and ASC surgeries.  (Pl. Ex. 300 at TRUST/HCA-007585.)</t>
        </r>
      </text>
    </comment>
    <comment ref="X153" authorId="0">
      <text>
        <r>
          <rPr>
            <sz val="8"/>
            <rFont val="Tahoma"/>
            <family val="0"/>
          </rPr>
          <t>Reflects Reese Management Team Strategic Assumptions regarding increase in ER volume and ASC surgeries.  (Pl. Ex. 300 at TRUST/HCA-007585.)</t>
        </r>
      </text>
    </comment>
    <comment ref="X154" authorId="0">
      <text>
        <r>
          <rPr>
            <sz val="8"/>
            <rFont val="Tahoma"/>
            <family val="0"/>
          </rPr>
          <t>Reflects Reese Management Team Strategic Assumptions regarding increase in ER volume and ASC surgeries.  (Pl. Ex. 300 at TRUST/HCA-007585.)</t>
        </r>
      </text>
    </comment>
    <comment ref="X156" authorId="0">
      <text>
        <r>
          <rPr>
            <sz val="8"/>
            <rFont val="Tahoma"/>
            <family val="0"/>
          </rPr>
          <t>Reflects Reese Management Team Strategic Assumptions regarding increase in ER volume and ASC surgeries.  (Pl. Ex. 300 at TRUST/HCA-007585.)</t>
        </r>
      </text>
    </comment>
    <comment ref="P88" authorId="0">
      <text>
        <r>
          <rPr>
            <sz val="8"/>
            <rFont val="Tahoma"/>
            <family val="0"/>
          </rPr>
          <t>Reflects Reese Management Team Strategic Assumption.  (Pl. Ex. Nos. 115, 300 at TRUST/HCA-007585.)</t>
        </r>
      </text>
    </comment>
    <comment ref="P89" authorId="0">
      <text>
        <r>
          <rPr>
            <sz val="8"/>
            <rFont val="Tahoma"/>
            <family val="0"/>
          </rPr>
          <t>Reflects Reese Management Team Strategic Assumption.  (Pl. Ex. Nos. 115, 300 at TRUST/HCA-007585.)</t>
        </r>
      </text>
    </comment>
    <comment ref="R88" authorId="0">
      <text>
        <r>
          <rPr>
            <sz val="8"/>
            <rFont val="Tahoma"/>
            <family val="0"/>
          </rPr>
          <t>Reflects Reese Management Team Strategic Assumption.  (Pl. Ex. Nos. 115, 300 at TRUST/HCA-007585.)</t>
        </r>
      </text>
    </comment>
    <comment ref="R89" authorId="0">
      <text>
        <r>
          <rPr>
            <sz val="8"/>
            <rFont val="Tahoma"/>
            <family val="0"/>
          </rPr>
          <t>Reflects Reese Management Team Strategic Assumption.  (Pl. Ex. Nos. 115, 300 at TRUST/HCA-007585.)</t>
        </r>
      </text>
    </comment>
    <comment ref="X45" authorId="0">
      <text>
        <r>
          <rPr>
            <sz val="8"/>
            <rFont val="Tahoma"/>
            <family val="0"/>
          </rPr>
          <t>Reflects Reese Management Team Strategic Assumptions regarding increase in ER volume and ASC surgeries.  (Pl. Ex. 300 at TRUST/HCA-007585.)</t>
        </r>
      </text>
    </comment>
    <comment ref="X46" authorId="0">
      <text>
        <r>
          <rPr>
            <sz val="8"/>
            <rFont val="Tahoma"/>
            <family val="0"/>
          </rPr>
          <t>Reflects Reese Management Team Strategic Assumptions regarding increase in ER volume and ASC surgeries.  (Pl. Ex. 300 at TRUST/HCA-007585.)</t>
        </r>
      </text>
    </comment>
    <comment ref="X47" authorId="0">
      <text>
        <r>
          <rPr>
            <sz val="8"/>
            <rFont val="Tahoma"/>
            <family val="0"/>
          </rPr>
          <t>Reflects Reese Management Team Strategic Assumptions regarding increase in ER volume and ASC surgeries.  (Pl. Ex. 300 at TRUST/HCA-007585.)</t>
        </r>
      </text>
    </comment>
    <comment ref="X51" authorId="0">
      <text>
        <r>
          <rPr>
            <sz val="8"/>
            <rFont val="Tahoma"/>
            <family val="0"/>
          </rPr>
          <t>Reflects Reese Management Team Strategic Assumptions regarding increase in ER volume and ASC surgeries.  (Pl. Ex. 300 at TRUST/HCA-007585.)</t>
        </r>
      </text>
    </comment>
    <comment ref="X52" authorId="0">
      <text>
        <r>
          <rPr>
            <sz val="8"/>
            <rFont val="Tahoma"/>
            <family val="0"/>
          </rPr>
          <t>Reflects Reese Management Team Strategic Assumptions regarding increase in ER volume and ASC surgeries.  (Pl. Ex. 300 at TRUST/HCA-007585.)</t>
        </r>
      </text>
    </comment>
    <comment ref="X53" authorId="0">
      <text>
        <r>
          <rPr>
            <sz val="8"/>
            <rFont val="Tahoma"/>
            <family val="0"/>
          </rPr>
          <t>Reflects Reese Management Team Strategic Assumptions regarding increase in ER volume and ASC surgeries.  (Pl. Ex. 300 at TRUST/HCA-007585.)</t>
        </r>
      </text>
    </comment>
    <comment ref="X55" authorId="0">
      <text>
        <r>
          <rPr>
            <sz val="8"/>
            <rFont val="Tahoma"/>
            <family val="0"/>
          </rPr>
          <t>Reflects Reese Management Team Strategic Assumptions regarding increase in ER volume and ASC surgeries.  (Pl. Ex. 300 at TRUST/HCA-007585.)</t>
        </r>
      </text>
    </comment>
    <comment ref="P45" authorId="0">
      <text>
        <r>
          <rPr>
            <sz val="8"/>
            <rFont val="Tahoma"/>
            <family val="0"/>
          </rPr>
          <t>Strategic Assumptions regarding increase in ER volume and ASC surgeries.  (Pl. Ex. 300 at TRUST/HCA-007585.)</t>
        </r>
      </text>
    </comment>
    <comment ref="P46" authorId="0">
      <text>
        <r>
          <rPr>
            <sz val="8"/>
            <rFont val="Tahoma"/>
            <family val="0"/>
          </rPr>
          <t>Strategic Assumptions regarding increase in ER volume and ASC surgeries.  (Pl. Ex. 300 at TRUST/HCA-007585.)</t>
        </r>
      </text>
    </comment>
    <comment ref="P47" authorId="0">
      <text>
        <r>
          <rPr>
            <sz val="8"/>
            <rFont val="Tahoma"/>
            <family val="0"/>
          </rPr>
          <t>Strategic Assumptions regarding increase in ER volume and ASC surgeries.  (Pl. Ex. 300 at TRUST/HCA-007585.)</t>
        </r>
      </text>
    </comment>
    <comment ref="P50" authorId="0">
      <text>
        <r>
          <rPr>
            <sz val="8"/>
            <rFont val="Tahoma"/>
            <family val="0"/>
          </rPr>
          <t>Strategic Assumptions regarding increase in ER volume and ASC surgeries.  (Pl. Ex. 300 at TRUST/HCA-007585.)</t>
        </r>
      </text>
    </comment>
    <comment ref="P51" authorId="0">
      <text>
        <r>
          <rPr>
            <sz val="8"/>
            <rFont val="Tahoma"/>
            <family val="0"/>
          </rPr>
          <t>Strategic Assumptions regarding increase in ER volume and ASC surgeries.  (Pl. Ex. 300 at TRUST/HCA-007585.)</t>
        </r>
      </text>
    </comment>
    <comment ref="P52" authorId="0">
      <text>
        <r>
          <rPr>
            <sz val="8"/>
            <rFont val="Tahoma"/>
            <family val="0"/>
          </rPr>
          <t>Strategic Assumptions regarding increase in ER volume and ASC surgeries.  (Pl. Ex. 300 at TRUST/HCA-007585.)</t>
        </r>
      </text>
    </comment>
    <comment ref="P53" authorId="0">
      <text>
        <r>
          <rPr>
            <sz val="8"/>
            <rFont val="Tahoma"/>
            <family val="0"/>
          </rPr>
          <t>Strategic Assumptions regarding increase in ER volume and ASC surgeries.  (Pl. Ex. 300 at TRUST/HCA-007585.)</t>
        </r>
      </text>
    </comment>
    <comment ref="P55" authorId="0">
      <text>
        <r>
          <rPr>
            <sz val="8"/>
            <rFont val="Tahoma"/>
            <family val="0"/>
          </rPr>
          <t>Strategic Assumptions regarding increase in ER volume and ASC surgeries.  (Pl. Ex. 300 at TRUST/HCA-007585.)</t>
        </r>
      </text>
    </comment>
    <comment ref="P62"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64"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68"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P69"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R62"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63"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64"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65"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68"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R69"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List>
</comments>
</file>

<file path=xl/comments2.xml><?xml version="1.0" encoding="utf-8"?>
<comments xmlns="http://schemas.openxmlformats.org/spreadsheetml/2006/main">
  <authors>
    <author>Deputy Clerk</author>
  </authors>
  <commentList>
    <comment ref="O37"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39"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40"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41"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42"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43"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44"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O45" authorId="0">
      <text>
        <r>
          <rPr>
            <sz val="8"/>
            <rFont val="Tahoma"/>
            <family val="0"/>
          </rPr>
          <t>This reflects Reese Management Team Strategic Assumptions regarding growth in obstetrics and pediatrics and doubling of volume in cardiac catherization procedures.  (Pl. Ex. 300 at TRUST/HCA-007585.)</t>
        </r>
      </text>
    </comment>
    <comment ref="Q37"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38"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40"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41"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42"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43"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44"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 ref="Q45" authorId="0">
      <text>
        <r>
          <rPr>
            <sz val="8"/>
            <rFont val="Tahoma"/>
            <family val="0"/>
          </rPr>
          <t>This reflects Reese Management Team Strategic Assumptions regarding growth in obstetrics and pediatrics and doubling of volume in cardiac catherization procedures, but is different from increase as listed in Reese September Projections.  (Pl. Ex. 300 at TRUST/HCA-007585.)</t>
        </r>
      </text>
    </comment>
  </commentList>
</comments>
</file>

<file path=xl/comments3.xml><?xml version="1.0" encoding="utf-8"?>
<comments xmlns="http://schemas.openxmlformats.org/spreadsheetml/2006/main">
  <authors>
    <author>Deputy Clerk</author>
  </authors>
  <commentList>
    <comment ref="I6" authorId="0">
      <text>
        <r>
          <rPr>
            <sz val="8"/>
            <rFont val="Tahoma"/>
            <family val="0"/>
          </rPr>
          <t>This reflects the shift from Psych to Med/Surg projected by DCHC pursuant to its strategic assumptions.  (Pl. Ex. 300 at TRUST/HCA-007585.)</t>
        </r>
      </text>
    </comment>
    <comment ref="K6" authorId="0">
      <text>
        <r>
          <rPr>
            <sz val="8"/>
            <rFont val="Tahoma"/>
            <family val="0"/>
          </rPr>
          <t>This reflects the shift from Psych to Med/Surg projected by DCHC pursuant to its strategic assumptions.  (Pl. Ex. 300 at TRUST/HCA-007585.)</t>
        </r>
      </text>
    </comment>
  </commentList>
</comments>
</file>

<file path=xl/comments4.xml><?xml version="1.0" encoding="utf-8"?>
<comments xmlns="http://schemas.openxmlformats.org/spreadsheetml/2006/main">
  <authors>
    <author>Deputy Clerk</author>
  </authors>
  <commentList>
    <comment ref="O33" authorId="0">
      <text>
        <r>
          <rPr>
            <sz val="8"/>
            <rFont val="Tahoma"/>
            <family val="0"/>
          </rPr>
          <t>Reflects Reese Management Team Strategic Assumption.  (Pl. Ex. Nos. 115, 300 at TRUST/HCA-007585.)</t>
        </r>
      </text>
    </comment>
    <comment ref="O34" authorId="0">
      <text>
        <r>
          <rPr>
            <sz val="8"/>
            <rFont val="Tahoma"/>
            <family val="0"/>
          </rPr>
          <t>Reflects Reese Management Team Strategic Assumption.  (Pl. Ex. Nos. 115, 300 at TRUST/HCA-007585.)</t>
        </r>
      </text>
    </comment>
    <comment ref="O36" authorId="0">
      <text>
        <r>
          <rPr>
            <sz val="8"/>
            <rFont val="Tahoma"/>
            <family val="0"/>
          </rPr>
          <t>Reflects Reese Management Team Strategic Assumption.  (Pl. Ex. Nos. 115, 300 at TRUST/HCA-007585.)</t>
        </r>
      </text>
    </comment>
    <comment ref="O37" authorId="0">
      <text>
        <r>
          <rPr>
            <sz val="8"/>
            <rFont val="Tahoma"/>
            <family val="0"/>
          </rPr>
          <t>Reflects Reese Management Team Strategic Assumption.  (Pl. Ex. Nos. 115, 300 at TRUST/HCA-007585.)</t>
        </r>
      </text>
    </comment>
    <comment ref="O38" authorId="0">
      <text>
        <r>
          <rPr>
            <sz val="8"/>
            <rFont val="Tahoma"/>
            <family val="0"/>
          </rPr>
          <t>Reflects Reese Management Team Strategic Assumption.  (Pl. Ex. Nos. 115, 300 at TRUST/HCA-007585.)</t>
        </r>
      </text>
    </comment>
    <comment ref="O39" authorId="0">
      <text>
        <r>
          <rPr>
            <sz val="8"/>
            <rFont val="Tahoma"/>
            <family val="0"/>
          </rPr>
          <t>Reflects Reese Management Team Strategic Assumption.  (Pl. Ex. Nos. 115, 300 at TRUST/HCA-007585.)</t>
        </r>
      </text>
    </comment>
    <comment ref="O40" authorId="0">
      <text>
        <r>
          <rPr>
            <sz val="8"/>
            <rFont val="Tahoma"/>
            <family val="0"/>
          </rPr>
          <t>Reflects Reese Management Team Strategic Assumption.  (Pl. Ex. Nos. 115, 300 at TRUST/HCA-007585.)</t>
        </r>
      </text>
    </comment>
    <comment ref="Q33" authorId="0">
      <text>
        <r>
          <rPr>
            <sz val="8"/>
            <rFont val="Tahoma"/>
            <family val="0"/>
          </rPr>
          <t>Reflects Reese Management Team Strategic Assumption.  (Pl. Ex. Nos. 115, 300 at TRUST/HCA-007585.)</t>
        </r>
      </text>
    </comment>
    <comment ref="Q34" authorId="0">
      <text>
        <r>
          <rPr>
            <sz val="8"/>
            <rFont val="Tahoma"/>
            <family val="0"/>
          </rPr>
          <t>Reflects Reese Management Team Strategic Assumption.  (Pl. Ex. Nos. 115, 300 at TRUST/HCA-007585.)</t>
        </r>
      </text>
    </comment>
    <comment ref="Q36" authorId="0">
      <text>
        <r>
          <rPr>
            <sz val="8"/>
            <rFont val="Tahoma"/>
            <family val="0"/>
          </rPr>
          <t>Reflects Reese Management Team Strategic Assumption.  (Pl. Ex. Nos. 115, 300 at TRUST/HCA-007585.)</t>
        </r>
      </text>
    </comment>
    <comment ref="Q37" authorId="0">
      <text>
        <r>
          <rPr>
            <sz val="8"/>
            <rFont val="Tahoma"/>
            <family val="0"/>
          </rPr>
          <t>Reflects Reese Management Team Strategic Assumption.  (Pl. Ex. Nos. 115, 300 at TRUST/HCA-007585.)</t>
        </r>
      </text>
    </comment>
    <comment ref="Q38" authorId="0">
      <text>
        <r>
          <rPr>
            <sz val="8"/>
            <rFont val="Tahoma"/>
            <family val="0"/>
          </rPr>
          <t>Reflects Reese Management Team Strategic Assumption.  (Pl. Ex. Nos. 115, 300 at TRUST/HCA-007585.)</t>
        </r>
      </text>
    </comment>
    <comment ref="Q39" authorId="0">
      <text>
        <r>
          <rPr>
            <sz val="8"/>
            <rFont val="Tahoma"/>
            <family val="0"/>
          </rPr>
          <t>Reflects Reese Management Team Strategic Assumption.  (Pl. Ex. Nos. 115, 300 at TRUST/HCA-007585.)</t>
        </r>
      </text>
    </comment>
    <comment ref="Q40" authorId="0">
      <text>
        <r>
          <rPr>
            <sz val="8"/>
            <rFont val="Tahoma"/>
            <family val="0"/>
          </rPr>
          <t>Reflects Reese Management Team Strategic Assumption.  (Pl. Ex. Nos. 115, 300 at TRUST/HCA-007585.)</t>
        </r>
      </text>
    </comment>
    <comment ref="O19" authorId="0">
      <text>
        <r>
          <rPr>
            <sz val="8"/>
            <rFont val="Tahoma"/>
            <family val="0"/>
          </rPr>
          <t>Reflects Reese Management Team Strategic Assumption.  (Pl. Ex. Nos. 115, 300 at TRUST/HCA-007585.)</t>
        </r>
      </text>
    </comment>
    <comment ref="Q19" authorId="0">
      <text>
        <r>
          <rPr>
            <sz val="8"/>
            <rFont val="Tahoma"/>
            <family val="0"/>
          </rPr>
          <t>Reflects Reese Management Team Strategic Assumption.  (Pl. Ex. Nos. 115, 300 at TRUST/HCA-007585.)</t>
        </r>
      </text>
    </comment>
    <comment ref="O20" authorId="0">
      <text>
        <r>
          <rPr>
            <sz val="8"/>
            <rFont val="Tahoma"/>
            <family val="0"/>
          </rPr>
          <t>Reflects Reese Management Team Strategic Assumption.  (Pl. Ex. Nos. 115, 300 at TRUST/HCA-007585.)</t>
        </r>
      </text>
    </comment>
    <comment ref="Q20" authorId="0">
      <text>
        <r>
          <rPr>
            <sz val="8"/>
            <rFont val="Tahoma"/>
            <family val="0"/>
          </rPr>
          <t>Reflects Reese Management Team Strategic Assumption.  (Pl. Ex. Nos. 115, 300 at TRUST/HCA-007585.)</t>
        </r>
      </text>
    </comment>
    <comment ref="O22" authorId="0">
      <text>
        <r>
          <rPr>
            <sz val="8"/>
            <rFont val="Tahoma"/>
            <family val="0"/>
          </rPr>
          <t>Reflects Reese Management Team Strategic Assumption.  (Pl. Ex. Nos. 115, 300 at TRUST/HCA-007585.)</t>
        </r>
      </text>
    </comment>
    <comment ref="Q22" authorId="0">
      <text>
        <r>
          <rPr>
            <sz val="8"/>
            <rFont val="Tahoma"/>
            <family val="0"/>
          </rPr>
          <t>Reflects Reese Management Team Strategic Assumption.  (Pl. Ex. Nos. 115, 300 at TRUST/HCA-007585.)</t>
        </r>
      </text>
    </comment>
    <comment ref="O24" authorId="0">
      <text>
        <r>
          <rPr>
            <sz val="8"/>
            <rFont val="Tahoma"/>
            <family val="0"/>
          </rPr>
          <t>Reflects Reese Management Team Strategic Assumption.  (Pl. Ex. Nos. 115, 300 at TRUST/HCA-007585.)</t>
        </r>
      </text>
    </comment>
    <comment ref="Q24" authorId="0">
      <text>
        <r>
          <rPr>
            <sz val="8"/>
            <rFont val="Tahoma"/>
            <family val="0"/>
          </rPr>
          <t>Reflects Reese Management Team Strategic Assumption.  (Pl. Ex. Nos. 115, 300 at TRUST/HCA-007585.)</t>
        </r>
      </text>
    </comment>
    <comment ref="O25" authorId="0">
      <text>
        <r>
          <rPr>
            <sz val="8"/>
            <rFont val="Tahoma"/>
            <family val="0"/>
          </rPr>
          <t>Reflects Reese Management Team Strategic Assumption.  (Pl. Ex. Nos. 115, 300 at TRUST/HCA-007585.)</t>
        </r>
      </text>
    </comment>
    <comment ref="Q25" authorId="0">
      <text>
        <r>
          <rPr>
            <sz val="8"/>
            <rFont val="Tahoma"/>
            <family val="0"/>
          </rPr>
          <t>Reflects Reese Management Team Strategic Assumption.  (Pl. Ex. Nos. 115, 300 at TRUST/HCA-007585.)</t>
        </r>
      </text>
    </comment>
    <comment ref="O26" authorId="0">
      <text>
        <r>
          <rPr>
            <sz val="8"/>
            <rFont val="Tahoma"/>
            <family val="0"/>
          </rPr>
          <t>Reflects Reese Management Team Strategic Assumption.  (Pl. Ex. Nos. 115, 300 at TRUST/HCA-007585.)</t>
        </r>
      </text>
    </comment>
    <comment ref="Q26" authorId="0">
      <text>
        <r>
          <rPr>
            <sz val="8"/>
            <rFont val="Tahoma"/>
            <family val="0"/>
          </rPr>
          <t>Reflects Reese Management Team Strategic Assumption.  (Pl. Ex. Nos. 115, 300 at TRUST/HCA-007585.)</t>
        </r>
      </text>
    </comment>
    <comment ref="O5" authorId="0">
      <text>
        <r>
          <rPr>
            <b/>
            <sz val="8"/>
            <rFont val="Tahoma"/>
            <family val="0"/>
          </rPr>
          <t>Deputy Clerk:</t>
        </r>
        <r>
          <rPr>
            <sz val="8"/>
            <rFont val="Tahoma"/>
            <family val="0"/>
          </rPr>
          <t xml:space="preserve">
Reflects Reese Management Team Strategic Assumption.  (Pl. Ex. Nos. 115, 300 at TRUST/HCA-007585.)</t>
        </r>
      </text>
    </comment>
    <comment ref="Q5" authorId="0">
      <text>
        <r>
          <rPr>
            <b/>
            <sz val="8"/>
            <rFont val="Tahoma"/>
            <family val="0"/>
          </rPr>
          <t>Deputy Clerk:</t>
        </r>
        <r>
          <rPr>
            <sz val="8"/>
            <rFont val="Tahoma"/>
            <family val="0"/>
          </rPr>
          <t xml:space="preserve">
Reflects Reese Management Team Strategic Assumption.  (Pl. Ex. Nos. 115, 300 at TRUST/HCA-007585.)</t>
        </r>
      </text>
    </comment>
  </commentList>
</comments>
</file>

<file path=xl/comments5.xml><?xml version="1.0" encoding="utf-8"?>
<comments xmlns="http://schemas.openxmlformats.org/spreadsheetml/2006/main">
  <authors>
    <author>Deputy Clerk</author>
  </authors>
  <commentList>
    <comment ref="O21" authorId="0">
      <text>
        <r>
          <rPr>
            <sz val="8"/>
            <rFont val="Tahoma"/>
            <family val="0"/>
          </rPr>
          <t>Reflects Reese Management Team Strategic Assumptions regarding increase in ER volume and ASC surgeries.  (Pl. Ex. 300 at TRUST/HCA-007585.)</t>
        </r>
      </text>
    </comment>
    <comment ref="O22" authorId="0">
      <text>
        <r>
          <rPr>
            <sz val="8"/>
            <rFont val="Tahoma"/>
            <family val="0"/>
          </rPr>
          <t>Reflects Reese Management Team Strategic Assumptions regarding increase in ER volume and ASC surgeries.  (Pl. Ex. 300 at TRUST/HCA-007585.)</t>
        </r>
      </text>
    </comment>
    <comment ref="O23" authorId="0">
      <text>
        <r>
          <rPr>
            <sz val="8"/>
            <rFont val="Tahoma"/>
            <family val="0"/>
          </rPr>
          <t>Reflects Reese Management Team Strategic Assumptions regarding increase in ER volume and ASC surgeries.  (Pl. Ex. 300 at TRUST/HCA-007585.)</t>
        </r>
      </text>
    </comment>
    <comment ref="O24" authorId="0">
      <text>
        <r>
          <rPr>
            <sz val="8"/>
            <rFont val="Tahoma"/>
            <family val="0"/>
          </rPr>
          <t>Reflects Reese Management Team Strategic Assumptions regarding increase in ER volume and ASC surgeries.  (Pl. Ex. 300 at TRUST/HCA-007585.)</t>
        </r>
      </text>
    </comment>
    <comment ref="O25" authorId="0">
      <text>
        <r>
          <rPr>
            <sz val="8"/>
            <rFont val="Tahoma"/>
            <family val="0"/>
          </rPr>
          <t>Reflects Reese Management Team Strategic Assumptions regarding increase in ER volume and ASC surgeries.  (Pl. Ex. 300 at TRUST/HCA-007585.)</t>
        </r>
      </text>
    </comment>
    <comment ref="O26" authorId="0">
      <text>
        <r>
          <rPr>
            <sz val="8"/>
            <rFont val="Tahoma"/>
            <family val="0"/>
          </rPr>
          <t>Reflects Reese Management Team Strategic Assumptions regarding increase in ER volume and ASC surgeries.  (Pl. Ex. 300 at TRUST/HCA-007585.)</t>
        </r>
      </text>
    </comment>
    <comment ref="O27" authorId="0">
      <text>
        <r>
          <rPr>
            <sz val="8"/>
            <rFont val="Tahoma"/>
            <family val="0"/>
          </rPr>
          <t>Reflects Reese Management Team Strategic Assumptions regarding increase in ER volume and ASC surgeries.  (Pl. Ex. 300 at TRUST/HCA-007585.)</t>
        </r>
      </text>
    </comment>
    <comment ref="O28" authorId="0">
      <text>
        <r>
          <rPr>
            <sz val="8"/>
            <rFont val="Tahoma"/>
            <family val="0"/>
          </rPr>
          <t>Reflects Reese Management Team Strategic Assumptions regarding increase in ER volume and ASC surgeries.  (Pl. Ex. 300 at TRUST/HCA-007585.)</t>
        </r>
      </text>
    </comment>
    <comment ref="O29" authorId="0">
      <text>
        <r>
          <rPr>
            <sz val="8"/>
            <rFont val="Tahoma"/>
            <family val="0"/>
          </rPr>
          <t>Reflects Reese Management Team Strategic Assumptions regarding increase in ER volume and ASC surgeries.  (Pl. Ex. 300 at TRUST/HCA-007585.)</t>
        </r>
      </text>
    </comment>
    <comment ref="W21"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2"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3"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4"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5"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6"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7"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8"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 ref="W29" authorId="0">
      <text>
        <r>
          <rPr>
            <b/>
            <sz val="8"/>
            <rFont val="Tahoma"/>
            <family val="0"/>
          </rPr>
          <t>Deputy Clerk:</t>
        </r>
        <r>
          <rPr>
            <sz val="8"/>
            <rFont val="Tahoma"/>
            <family val="0"/>
          </rPr>
          <t xml:space="preserve">
Reflects Reese Management Team Strategic Assumptions regarding increase in ER volume and ASC surgeries.  (Pl. Ex. 300 at TRUST/HCA-007585.)</t>
        </r>
      </text>
    </comment>
  </commentList>
</comments>
</file>

<file path=xl/sharedStrings.xml><?xml version="1.0" encoding="utf-8"?>
<sst xmlns="http://schemas.openxmlformats.org/spreadsheetml/2006/main" count="314" uniqueCount="33">
  <si>
    <t>DCHC 1998 Projections</t>
  </si>
  <si>
    <t>DCHC 1999 Projections</t>
  </si>
  <si>
    <t>Growth from '96 to '97</t>
  </si>
  <si>
    <t>Growth from '97 to '98</t>
  </si>
  <si>
    <t>Growth from '98 to '99</t>
  </si>
  <si>
    <t>Growth from '96 to'98</t>
  </si>
  <si>
    <t>Growth from '96 to '99</t>
  </si>
  <si>
    <t>Growth from '97 to '99</t>
  </si>
  <si>
    <t>Patient Cases</t>
  </si>
  <si>
    <t>Medicare</t>
  </si>
  <si>
    <t>Medicaid</t>
  </si>
  <si>
    <t>Humana</t>
  </si>
  <si>
    <t>Local Government</t>
  </si>
  <si>
    <t>Blue Cross</t>
  </si>
  <si>
    <t>Workers' Compensation</t>
  </si>
  <si>
    <t>Commercial</t>
  </si>
  <si>
    <t>Self-Pay</t>
  </si>
  <si>
    <t>Other Reimbursement</t>
  </si>
  <si>
    <t>(Non-Major Reimbursement)</t>
  </si>
  <si>
    <t>Total</t>
  </si>
  <si>
    <t>Patient Days</t>
  </si>
  <si>
    <t>Patient Charges</t>
  </si>
  <si>
    <t>MED/SURG (INPATIENT)</t>
  </si>
  <si>
    <t>PSYCH</t>
  </si>
  <si>
    <t>Growth from '96 to '98</t>
  </si>
  <si>
    <t>REHAB</t>
  </si>
  <si>
    <t>OUTPATIENT</t>
  </si>
  <si>
    <t>Med/Surg</t>
  </si>
  <si>
    <t>Worker's Compensation</t>
  </si>
  <si>
    <t>Psych</t>
  </si>
  <si>
    <t>Rehab</t>
  </si>
  <si>
    <t>Outpatient</t>
  </si>
  <si>
    <t>VOLUME SUMMARY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</si>
</sst>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6">
    <font>
      <sz val="10"/>
      <name val="Arial"/>
      <family val="0"/>
    </font>
    <font>
      <b/>
      <sz val="10"/>
      <name val="Arial"/>
      <family val="2"/>
    </font>
    <font>
      <u val="single"/>
      <sz val="10"/>
      <name val="Arial"/>
      <family val="0"/>
    </font>
    <font>
      <b/>
      <sz val="8"/>
      <name val="Tahoma"/>
      <family val="0"/>
    </font>
    <font>
      <sz val="8"/>
      <name val="Tahoma"/>
      <family val="0"/>
    </font>
    <font>
      <b/>
      <sz val="8"/>
      <name val="Arial"/>
      <family val="2"/>
    </font>
  </fonts>
  <fills count="6">
    <fill>
      <patternFill/>
    </fill>
    <fill>
      <patternFill patternType="gray125"/>
    </fill>
    <fill>
      <patternFill patternType="solid">
        <fgColor indexed="8"/>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0" fillId="2" borderId="0" xfId="0" applyFill="1" applyAlignment="1">
      <alignment/>
    </xf>
    <xf numFmtId="0" fontId="2" fillId="0" borderId="0" xfId="0" applyFont="1" applyAlignment="1">
      <alignment horizontal="center"/>
    </xf>
    <xf numFmtId="0" fontId="0" fillId="0" borderId="0" xfId="0" applyAlignment="1">
      <alignment horizontal="center"/>
    </xf>
    <xf numFmtId="0" fontId="2" fillId="0" borderId="0" xfId="0" applyFont="1" applyFill="1" applyAlignment="1">
      <alignment/>
    </xf>
    <xf numFmtId="0" fontId="2" fillId="0" borderId="0" xfId="0" applyFont="1" applyAlignment="1">
      <alignment/>
    </xf>
    <xf numFmtId="3" fontId="0" fillId="0" borderId="0" xfId="0" applyNumberFormat="1" applyAlignment="1">
      <alignment/>
    </xf>
    <xf numFmtId="10" fontId="0" fillId="0" borderId="0" xfId="0" applyNumberFormat="1" applyFont="1" applyFill="1" applyAlignment="1">
      <alignment/>
    </xf>
    <xf numFmtId="10" fontId="0" fillId="0" borderId="0" xfId="0" applyNumberFormat="1" applyAlignment="1">
      <alignment/>
    </xf>
    <xf numFmtId="0" fontId="0" fillId="3" borderId="1" xfId="0" applyFill="1" applyBorder="1" applyAlignment="1">
      <alignment/>
    </xf>
    <xf numFmtId="0" fontId="0" fillId="3" borderId="2" xfId="0" applyFill="1" applyBorder="1" applyAlignment="1">
      <alignment/>
    </xf>
    <xf numFmtId="3" fontId="0" fillId="3" borderId="2" xfId="0" applyNumberFormat="1" applyFill="1" applyBorder="1" applyAlignment="1">
      <alignment/>
    </xf>
    <xf numFmtId="3" fontId="0" fillId="3" borderId="3" xfId="0" applyNumberFormat="1" applyFill="1" applyBorder="1" applyAlignment="1">
      <alignment/>
    </xf>
    <xf numFmtId="10" fontId="0" fillId="3" borderId="1" xfId="0" applyNumberFormat="1" applyFont="1" applyFill="1" applyBorder="1" applyAlignment="1">
      <alignment/>
    </xf>
    <xf numFmtId="10" fontId="0" fillId="3" borderId="2" xfId="0" applyNumberFormat="1" applyFill="1" applyBorder="1" applyAlignment="1">
      <alignment/>
    </xf>
    <xf numFmtId="10" fontId="0" fillId="3" borderId="3" xfId="0" applyNumberFormat="1" applyFill="1" applyBorder="1" applyAlignment="1">
      <alignment/>
    </xf>
    <xf numFmtId="0" fontId="0" fillId="4" borderId="1" xfId="0" applyFill="1" applyBorder="1" applyAlignment="1">
      <alignment/>
    </xf>
    <xf numFmtId="0" fontId="0" fillId="4" borderId="2" xfId="0" applyFill="1" applyBorder="1" applyAlignment="1">
      <alignment/>
    </xf>
    <xf numFmtId="3" fontId="0" fillId="4" borderId="2" xfId="0" applyNumberFormat="1" applyFill="1" applyBorder="1" applyAlignment="1">
      <alignment/>
    </xf>
    <xf numFmtId="10" fontId="0" fillId="4" borderId="1" xfId="0" applyNumberFormat="1" applyFont="1" applyFill="1" applyBorder="1" applyAlignment="1">
      <alignment/>
    </xf>
    <xf numFmtId="10" fontId="0" fillId="4" borderId="2" xfId="0" applyNumberFormat="1" applyFill="1" applyBorder="1" applyAlignment="1">
      <alignment/>
    </xf>
    <xf numFmtId="10" fontId="0" fillId="4" borderId="3" xfId="0" applyNumberFormat="1" applyFill="1" applyBorder="1" applyAlignment="1">
      <alignment/>
    </xf>
    <xf numFmtId="4" fontId="0" fillId="0" borderId="0" xfId="0" applyNumberFormat="1" applyAlignment="1">
      <alignment/>
    </xf>
    <xf numFmtId="164" fontId="0" fillId="0" borderId="0" xfId="0" applyNumberFormat="1" applyAlignment="1">
      <alignment/>
    </xf>
    <xf numFmtId="165" fontId="0" fillId="3" borderId="2" xfId="0" applyNumberFormat="1" applyFill="1" applyBorder="1" applyAlignment="1">
      <alignment/>
    </xf>
    <xf numFmtId="165" fontId="0" fillId="3" borderId="3" xfId="0" applyNumberFormat="1" applyFill="1" applyBorder="1" applyAlignment="1">
      <alignment/>
    </xf>
    <xf numFmtId="164" fontId="0" fillId="4" borderId="2" xfId="0" applyNumberFormat="1" applyFill="1" applyBorder="1" applyAlignment="1">
      <alignment/>
    </xf>
    <xf numFmtId="3" fontId="0" fillId="4" borderId="3" xfId="0" applyNumberFormat="1" applyFill="1" applyBorder="1" applyAlignment="1">
      <alignment/>
    </xf>
    <xf numFmtId="164" fontId="0" fillId="4" borderId="3" xfId="0" applyNumberFormat="1"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0" fontId="0" fillId="5" borderId="1" xfId="0" applyFill="1" applyBorder="1" applyAlignment="1">
      <alignment/>
    </xf>
    <xf numFmtId="0" fontId="0" fillId="5" borderId="2" xfId="0" applyFill="1" applyBorder="1" applyAlignment="1">
      <alignment/>
    </xf>
    <xf numFmtId="3" fontId="0" fillId="5" borderId="2" xfId="0" applyNumberFormat="1" applyFill="1" applyBorder="1" applyAlignment="1">
      <alignment/>
    </xf>
    <xf numFmtId="10" fontId="0" fillId="5" borderId="2" xfId="0" applyNumberFormat="1" applyFill="1" applyBorder="1" applyAlignment="1">
      <alignment/>
    </xf>
    <xf numFmtId="10" fontId="0" fillId="5" borderId="3" xfId="0" applyNumberFormat="1" applyFill="1" applyBorder="1" applyAlignment="1">
      <alignment/>
    </xf>
    <xf numFmtId="0" fontId="0" fillId="0" borderId="0" xfId="0" applyFill="1" applyAlignment="1">
      <alignment/>
    </xf>
    <xf numFmtId="3" fontId="0" fillId="0" borderId="0" xfId="0" applyNumberFormat="1" applyFill="1" applyAlignment="1">
      <alignment/>
    </xf>
    <xf numFmtId="10" fontId="0" fillId="0" borderId="0" xfId="0" applyNumberFormat="1" applyFill="1" applyAlignment="1">
      <alignment/>
    </xf>
    <xf numFmtId="10" fontId="0" fillId="5" borderId="1" xfId="0" applyNumberFormat="1" applyFill="1" applyBorder="1" applyAlignment="1">
      <alignment/>
    </xf>
    <xf numFmtId="4" fontId="0" fillId="0" borderId="0" xfId="0" applyNumberFormat="1" applyFill="1" applyAlignment="1">
      <alignment/>
    </xf>
    <xf numFmtId="3" fontId="0" fillId="4" borderId="1" xfId="0" applyNumberFormat="1" applyFill="1" applyBorder="1" applyAlignment="1">
      <alignment/>
    </xf>
    <xf numFmtId="10" fontId="0" fillId="4" borderId="1" xfId="0" applyNumberFormat="1" applyFill="1" applyBorder="1" applyAlignment="1">
      <alignment/>
    </xf>
    <xf numFmtId="164" fontId="0" fillId="5" borderId="1" xfId="0" applyNumberFormat="1" applyFill="1" applyBorder="1" applyAlignment="1">
      <alignment/>
    </xf>
    <xf numFmtId="164" fontId="0" fillId="5" borderId="2" xfId="0" applyNumberFormat="1" applyFill="1" applyBorder="1" applyAlignment="1">
      <alignment/>
    </xf>
    <xf numFmtId="164" fontId="0" fillId="5" borderId="3"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X158"/>
  <sheetViews>
    <sheetView tabSelected="1" zoomScale="75" zoomScaleNormal="75" workbookViewId="0" topLeftCell="A1">
      <selection activeCell="A1" sqref="A1"/>
    </sheetView>
  </sheetViews>
  <sheetFormatPr defaultColWidth="9.140625" defaultRowHeight="12.75"/>
  <cols>
    <col min="1" max="1" width="22.28125" style="0" bestFit="1" customWidth="1"/>
    <col min="2" max="2" width="14.57421875" style="0" bestFit="1" customWidth="1"/>
    <col min="3" max="3" width="9.57421875" style="0" bestFit="1" customWidth="1"/>
    <col min="4" max="4" width="21.140625" style="0" bestFit="1" customWidth="1"/>
    <col min="6" max="6" width="14.8515625" style="0" bestFit="1" customWidth="1"/>
    <col min="8" max="8" width="14.8515625" style="0" bestFit="1" customWidth="1"/>
    <col min="10" max="10" width="21.140625" style="0" bestFit="1" customWidth="1"/>
    <col min="12" max="12" width="21.140625" style="0" bestFit="1" customWidth="1"/>
    <col min="14" max="14" width="19.421875" style="0" bestFit="1" customWidth="1"/>
    <col min="16" max="16" width="19.421875" style="0" bestFit="1" customWidth="1"/>
    <col min="18" max="18" width="19.421875" style="0" bestFit="1" customWidth="1"/>
    <col min="20" max="20" width="19.421875" style="0" bestFit="1" customWidth="1"/>
    <col min="22" max="22" width="19.421875" style="0" bestFit="1" customWidth="1"/>
    <col min="24" max="24" width="19.421875" style="0" bestFit="1" customWidth="1"/>
  </cols>
  <sheetData>
    <row r="1" spans="1:13" ht="12.75">
      <c r="A1" s="1" t="s">
        <v>32</v>
      </c>
      <c r="M1" s="2"/>
    </row>
    <row r="2" spans="6:24" ht="12.75">
      <c r="F2" s="3">
        <v>1996</v>
      </c>
      <c r="G2" s="4"/>
      <c r="H2" s="3">
        <v>1997</v>
      </c>
      <c r="I2" s="4"/>
      <c r="J2" s="3" t="s">
        <v>0</v>
      </c>
      <c r="K2" s="4"/>
      <c r="L2" s="3" t="s">
        <v>1</v>
      </c>
      <c r="M2" s="2"/>
      <c r="N2" s="6" t="s">
        <v>2</v>
      </c>
      <c r="P2" s="3" t="s">
        <v>3</v>
      </c>
      <c r="Q2" s="4"/>
      <c r="R2" s="3" t="s">
        <v>4</v>
      </c>
      <c r="T2" s="3" t="s">
        <v>24</v>
      </c>
      <c r="U2" s="4"/>
      <c r="V2" s="3" t="s">
        <v>6</v>
      </c>
      <c r="X2" s="3" t="s">
        <v>7</v>
      </c>
    </row>
    <row r="3" spans="2:13" ht="12.75">
      <c r="B3" s="6" t="s">
        <v>8</v>
      </c>
      <c r="M3" s="2"/>
    </row>
    <row r="4" ht="12.75">
      <c r="M4" s="2"/>
    </row>
    <row r="5" spans="3:22" ht="12.75">
      <c r="C5" t="s">
        <v>27</v>
      </c>
      <c r="F5" s="7"/>
      <c r="G5" s="7"/>
      <c r="H5" s="7"/>
      <c r="I5" s="7"/>
      <c r="J5" s="7"/>
      <c r="K5" s="7"/>
      <c r="L5" s="7"/>
      <c r="M5" s="2"/>
      <c r="T5" s="9"/>
      <c r="U5" s="9"/>
      <c r="V5" s="9"/>
    </row>
    <row r="6" spans="4:24" ht="12.75">
      <c r="D6" t="s">
        <v>9</v>
      </c>
      <c r="F6" s="7">
        <f>'MedSurg (Inpatient)'!E5</f>
        <v>3491</v>
      </c>
      <c r="G6" s="7"/>
      <c r="H6" s="7">
        <f>'MedSurg (Inpatient)'!G5</f>
        <v>3076</v>
      </c>
      <c r="I6" s="7"/>
      <c r="J6" s="7">
        <f>'MedSurg (Inpatient)'!I5</f>
        <v>3277</v>
      </c>
      <c r="K6" s="7"/>
      <c r="L6" s="7">
        <f>'MedSurg (Inpatient)'!K5</f>
        <v>3525</v>
      </c>
      <c r="M6" s="2"/>
      <c r="N6" s="9">
        <f>(H6/F6)-1</f>
        <v>-0.1188771125751934</v>
      </c>
      <c r="P6" s="9">
        <f aca="true" t="shared" si="0" ref="P6:P14">(J6/H6)-1</f>
        <v>0.06534460338101433</v>
      </c>
      <c r="R6" s="9">
        <f aca="true" t="shared" si="1" ref="R6:R14">(L6/J6)-1</f>
        <v>0.07567897467195617</v>
      </c>
      <c r="T6" s="9">
        <f aca="true" t="shared" si="2" ref="T6:T14">(J6/F6)-1</f>
        <v>-0.06130048696648527</v>
      </c>
      <c r="U6" s="9"/>
      <c r="V6" s="9">
        <f aca="true" t="shared" si="3" ref="V6:V14">(L6/F6)-1</f>
        <v>0.009739329704955502</v>
      </c>
      <c r="X6" s="9">
        <f>(L6/H6)-1</f>
        <v>0.14596879063719115</v>
      </c>
    </row>
    <row r="7" spans="4:24" ht="12.75">
      <c r="D7" t="s">
        <v>10</v>
      </c>
      <c r="F7" s="7">
        <f>'MedSurg (Inpatient)'!E6</f>
        <v>5660</v>
      </c>
      <c r="G7" s="7"/>
      <c r="H7" s="7">
        <f>'MedSurg (Inpatient)'!G6</f>
        <v>4419</v>
      </c>
      <c r="I7" s="7"/>
      <c r="J7" s="7">
        <f>'MedSurg (Inpatient)'!I6</f>
        <v>5509</v>
      </c>
      <c r="K7" s="7"/>
      <c r="L7" s="7">
        <f>'MedSurg (Inpatient)'!K6</f>
        <v>5925</v>
      </c>
      <c r="M7" s="2"/>
      <c r="N7" s="9">
        <f aca="true" t="shared" si="4" ref="N7:N14">(H7/F7)-1</f>
        <v>-0.21925795053003538</v>
      </c>
      <c r="P7" s="9">
        <f t="shared" si="0"/>
        <v>0.24666214075582715</v>
      </c>
      <c r="R7" s="9">
        <f t="shared" si="1"/>
        <v>0.07551279724087867</v>
      </c>
      <c r="T7" s="9">
        <f t="shared" si="2"/>
        <v>-0.02667844522968199</v>
      </c>
      <c r="U7" s="9"/>
      <c r="V7" s="9">
        <f t="shared" si="3"/>
        <v>0.046819787985865835</v>
      </c>
      <c r="X7" s="9">
        <f aca="true" t="shared" si="5" ref="X7:X14">(L7/H7)-1</f>
        <v>0.3408010862186015</v>
      </c>
    </row>
    <row r="8" spans="4:24" ht="12.75">
      <c r="D8" t="s">
        <v>11</v>
      </c>
      <c r="F8" s="7">
        <f>'MedSurg (Inpatient)'!E7</f>
        <v>9073</v>
      </c>
      <c r="G8" s="7"/>
      <c r="H8" s="7">
        <f>'MedSurg (Inpatient)'!G7</f>
        <v>8816</v>
      </c>
      <c r="I8" s="7"/>
      <c r="J8" s="7">
        <f>'MedSurg (Inpatient)'!I7</f>
        <v>9393</v>
      </c>
      <c r="K8" s="7"/>
      <c r="L8" s="7">
        <f>'MedSurg (Inpatient)'!K7</f>
        <v>10102</v>
      </c>
      <c r="M8" s="2"/>
      <c r="N8" s="9">
        <f t="shared" si="4"/>
        <v>-0.028325801829604313</v>
      </c>
      <c r="P8" s="9">
        <f t="shared" si="0"/>
        <v>0.06544918330308525</v>
      </c>
      <c r="R8" s="9">
        <f t="shared" si="1"/>
        <v>0.07548174172255928</v>
      </c>
      <c r="T8" s="9">
        <f t="shared" si="2"/>
        <v>0.035269480877328396</v>
      </c>
      <c r="U8" s="9"/>
      <c r="V8" s="9">
        <f t="shared" si="3"/>
        <v>0.11341342444615887</v>
      </c>
      <c r="X8" s="9">
        <f t="shared" si="5"/>
        <v>0.14587114337568052</v>
      </c>
    </row>
    <row r="9" spans="4:24" ht="12.75">
      <c r="D9" t="s">
        <v>12</v>
      </c>
      <c r="F9" s="7">
        <f>'MedSurg (Inpatient)'!E8</f>
        <v>40</v>
      </c>
      <c r="G9" s="7"/>
      <c r="H9" s="7">
        <f>'MedSurg (Inpatient)'!G8</f>
        <v>230</v>
      </c>
      <c r="I9" s="7"/>
      <c r="J9" s="7">
        <f>'MedSurg (Inpatient)'!I8</f>
        <v>234</v>
      </c>
      <c r="K9" s="7"/>
      <c r="L9" s="7">
        <f>'MedSurg (Inpatient)'!K8</f>
        <v>252</v>
      </c>
      <c r="M9" s="2"/>
      <c r="N9" s="9">
        <f t="shared" si="4"/>
        <v>4.75</v>
      </c>
      <c r="P9" s="9">
        <f t="shared" si="0"/>
        <v>0.017391304347825987</v>
      </c>
      <c r="R9" s="9">
        <f t="shared" si="1"/>
        <v>0.07692307692307687</v>
      </c>
      <c r="T9" s="9">
        <f t="shared" si="2"/>
        <v>4.85</v>
      </c>
      <c r="U9" s="9"/>
      <c r="V9" s="9">
        <f t="shared" si="3"/>
        <v>5.3</v>
      </c>
      <c r="X9" s="9">
        <f t="shared" si="5"/>
        <v>0.09565217391304337</v>
      </c>
    </row>
    <row r="10" spans="4:24" ht="12.75">
      <c r="D10" t="s">
        <v>13</v>
      </c>
      <c r="F10" s="7">
        <f>'MedSurg (Inpatient)'!E9</f>
        <v>101</v>
      </c>
      <c r="G10" s="7"/>
      <c r="H10" s="7">
        <f>'MedSurg (Inpatient)'!G9</f>
        <v>68</v>
      </c>
      <c r="I10" s="7"/>
      <c r="J10" s="7">
        <f>'MedSurg (Inpatient)'!I9</f>
        <v>72</v>
      </c>
      <c r="K10" s="7"/>
      <c r="L10" s="7">
        <f>'MedSurg (Inpatient)'!K9</f>
        <v>78</v>
      </c>
      <c r="M10" s="2"/>
      <c r="N10" s="9">
        <f t="shared" si="4"/>
        <v>-0.3267326732673267</v>
      </c>
      <c r="P10" s="9">
        <f t="shared" si="0"/>
        <v>0.05882352941176472</v>
      </c>
      <c r="R10" s="9">
        <f t="shared" si="1"/>
        <v>0.08333333333333326</v>
      </c>
      <c r="T10" s="9">
        <f t="shared" si="2"/>
        <v>-0.28712871287128716</v>
      </c>
      <c r="U10" s="9"/>
      <c r="V10" s="9">
        <f t="shared" si="3"/>
        <v>-0.2277227722772277</v>
      </c>
      <c r="X10" s="9">
        <f t="shared" si="5"/>
        <v>0.1470588235294117</v>
      </c>
    </row>
    <row r="11" spans="4:24" ht="12.75">
      <c r="D11" t="s">
        <v>28</v>
      </c>
      <c r="F11" s="7">
        <f>'MedSurg (Inpatient)'!E10</f>
        <v>63</v>
      </c>
      <c r="G11" s="7"/>
      <c r="H11" s="7">
        <f>'MedSurg (Inpatient)'!G10</f>
        <v>47</v>
      </c>
      <c r="I11" s="7"/>
      <c r="J11" s="7">
        <f>'MedSurg (Inpatient)'!I10</f>
        <v>50</v>
      </c>
      <c r="K11" s="7"/>
      <c r="L11" s="7">
        <f>'MedSurg (Inpatient)'!K10</f>
        <v>54</v>
      </c>
      <c r="M11" s="2"/>
      <c r="N11" s="9">
        <f t="shared" si="4"/>
        <v>-0.25396825396825395</v>
      </c>
      <c r="P11" s="9">
        <f t="shared" si="0"/>
        <v>0.06382978723404253</v>
      </c>
      <c r="R11" s="9">
        <f t="shared" si="1"/>
        <v>0.08000000000000007</v>
      </c>
      <c r="T11" s="9">
        <f t="shared" si="2"/>
        <v>-0.2063492063492064</v>
      </c>
      <c r="U11" s="9"/>
      <c r="V11" s="9">
        <f t="shared" si="3"/>
        <v>-0.1428571428571429</v>
      </c>
      <c r="X11" s="9">
        <f t="shared" si="5"/>
        <v>0.14893617021276606</v>
      </c>
    </row>
    <row r="12" spans="4:24" ht="12.75">
      <c r="D12" t="s">
        <v>15</v>
      </c>
      <c r="F12" s="7">
        <f>'MedSurg (Inpatient)'!E11</f>
        <v>697</v>
      </c>
      <c r="G12" s="7"/>
      <c r="H12" s="7">
        <f>'MedSurg (Inpatient)'!G11</f>
        <v>604</v>
      </c>
      <c r="I12" s="7"/>
      <c r="J12" s="7">
        <f>'MedSurg (Inpatient)'!I11</f>
        <v>644</v>
      </c>
      <c r="K12" s="7"/>
      <c r="L12" s="7">
        <f>'MedSurg (Inpatient)'!K11</f>
        <v>692</v>
      </c>
      <c r="M12" s="2"/>
      <c r="N12" s="9">
        <f t="shared" si="4"/>
        <v>-0.133428981348637</v>
      </c>
      <c r="P12" s="9">
        <f t="shared" si="0"/>
        <v>0.0662251655629138</v>
      </c>
      <c r="R12" s="9">
        <f t="shared" si="1"/>
        <v>0.07453416149068315</v>
      </c>
      <c r="T12" s="9">
        <f t="shared" si="2"/>
        <v>-0.07604017216642756</v>
      </c>
      <c r="U12" s="9"/>
      <c r="V12" s="9">
        <f t="shared" si="3"/>
        <v>-0.00717360114777621</v>
      </c>
      <c r="X12" s="9">
        <f t="shared" si="5"/>
        <v>0.14569536423841067</v>
      </c>
    </row>
    <row r="13" spans="4:24" ht="12.75">
      <c r="D13" t="s">
        <v>16</v>
      </c>
      <c r="F13" s="7">
        <f>'MedSurg (Inpatient)'!E12</f>
        <v>292</v>
      </c>
      <c r="G13" s="7"/>
      <c r="H13" s="7">
        <f>'MedSurg (Inpatient)'!G12</f>
        <v>226</v>
      </c>
      <c r="I13" s="7"/>
      <c r="J13" s="7">
        <f>'MedSurg (Inpatient)'!I12</f>
        <v>241</v>
      </c>
      <c r="K13" s="7"/>
      <c r="L13" s="7">
        <f>'MedSurg (Inpatient)'!K12</f>
        <v>259</v>
      </c>
      <c r="M13" s="2"/>
      <c r="N13" s="9">
        <f t="shared" si="4"/>
        <v>-0.226027397260274</v>
      </c>
      <c r="P13" s="9">
        <f t="shared" si="0"/>
        <v>0.0663716814159292</v>
      </c>
      <c r="R13" s="9">
        <f t="shared" si="1"/>
        <v>0.07468879668049788</v>
      </c>
      <c r="T13" s="9">
        <f t="shared" si="2"/>
        <v>-0.17465753424657537</v>
      </c>
      <c r="U13" s="9"/>
      <c r="V13" s="9">
        <f t="shared" si="3"/>
        <v>-0.113013698630137</v>
      </c>
      <c r="X13" s="9">
        <f t="shared" si="5"/>
        <v>0.14601769911504414</v>
      </c>
    </row>
    <row r="14" spans="4:24" ht="12.75">
      <c r="D14" t="s">
        <v>17</v>
      </c>
      <c r="F14" s="7">
        <f>'MedSurg (Inpatient)'!E13</f>
        <v>9</v>
      </c>
      <c r="G14" s="7"/>
      <c r="H14" s="7">
        <f>'MedSurg (Inpatient)'!G13</f>
        <v>13</v>
      </c>
      <c r="I14" s="7"/>
      <c r="J14" s="7">
        <f>'MedSurg (Inpatient)'!I13</f>
        <v>14</v>
      </c>
      <c r="K14" s="7"/>
      <c r="L14" s="7">
        <f>'MedSurg (Inpatient)'!K13</f>
        <v>15</v>
      </c>
      <c r="M14" s="2"/>
      <c r="N14" s="9">
        <f t="shared" si="4"/>
        <v>0.4444444444444444</v>
      </c>
      <c r="P14" s="9">
        <f t="shared" si="0"/>
        <v>0.07692307692307687</v>
      </c>
      <c r="R14" s="9">
        <f t="shared" si="1"/>
        <v>0.0714285714285714</v>
      </c>
      <c r="T14" s="9">
        <f t="shared" si="2"/>
        <v>0.5555555555555556</v>
      </c>
      <c r="U14" s="9"/>
      <c r="V14" s="9">
        <f t="shared" si="3"/>
        <v>0.6666666666666667</v>
      </c>
      <c r="X14" s="9">
        <f t="shared" si="5"/>
        <v>0.15384615384615374</v>
      </c>
    </row>
    <row r="15" spans="6:24" ht="13.5" thickBot="1">
      <c r="F15" s="7"/>
      <c r="G15" s="7"/>
      <c r="H15" s="7"/>
      <c r="I15" s="7"/>
      <c r="J15" s="7"/>
      <c r="K15" s="7"/>
      <c r="L15" s="7"/>
      <c r="M15" s="2"/>
      <c r="N15" s="9"/>
      <c r="T15" s="9"/>
      <c r="U15" s="9"/>
      <c r="V15" s="9"/>
      <c r="X15" s="9"/>
    </row>
    <row r="16" spans="4:24" ht="13.5" thickBot="1">
      <c r="D16" s="32" t="s">
        <v>19</v>
      </c>
      <c r="E16" s="33"/>
      <c r="F16" s="34">
        <f>SUM(F6:F14)</f>
        <v>19426</v>
      </c>
      <c r="G16" s="34"/>
      <c r="H16" s="34">
        <f>SUM(H6:H14)</f>
        <v>17499</v>
      </c>
      <c r="I16" s="34"/>
      <c r="J16" s="34">
        <f>SUM(J6:J14)</f>
        <v>19434</v>
      </c>
      <c r="K16" s="34"/>
      <c r="L16" s="34">
        <f>SUM(L6:L14)</f>
        <v>20902</v>
      </c>
      <c r="M16" s="2"/>
      <c r="N16" s="35">
        <f>(H16/F16)-1</f>
        <v>-0.09919695253783589</v>
      </c>
      <c r="O16" s="33"/>
      <c r="P16" s="35">
        <f>(J16/H16)-1</f>
        <v>0.11057774729984571</v>
      </c>
      <c r="Q16" s="33"/>
      <c r="R16" s="35">
        <f>(L16/J16)-1</f>
        <v>0.07553771740249049</v>
      </c>
      <c r="S16" s="33"/>
      <c r="T16" s="35">
        <f>(J16/F16)-1</f>
        <v>0.0004118192113662378</v>
      </c>
      <c r="U16" s="35"/>
      <c r="V16" s="35">
        <f>(L16/F16)-1</f>
        <v>0.07598064449706587</v>
      </c>
      <c r="W16" s="33"/>
      <c r="X16" s="36">
        <f>(L16/H16)-1</f>
        <v>0.1944682553288759</v>
      </c>
    </row>
    <row r="17" spans="6:24" ht="12.75">
      <c r="F17" s="7"/>
      <c r="G17" s="7"/>
      <c r="H17" s="7"/>
      <c r="I17" s="7"/>
      <c r="J17" s="7"/>
      <c r="K17" s="7"/>
      <c r="L17" s="7"/>
      <c r="M17" s="2"/>
      <c r="N17" s="9"/>
      <c r="T17" s="9"/>
      <c r="U17" s="9"/>
      <c r="V17" s="9"/>
      <c r="X17" s="9"/>
    </row>
    <row r="18" spans="3:24" ht="12.75">
      <c r="C18" t="s">
        <v>29</v>
      </c>
      <c r="F18" s="7"/>
      <c r="G18" s="7"/>
      <c r="H18" s="7"/>
      <c r="I18" s="7"/>
      <c r="J18" s="7"/>
      <c r="K18" s="7"/>
      <c r="L18" s="7"/>
      <c r="M18" s="2"/>
      <c r="N18" s="9"/>
      <c r="T18" s="9"/>
      <c r="U18" s="9"/>
      <c r="V18" s="9"/>
      <c r="X18" s="9"/>
    </row>
    <row r="19" spans="4:24" ht="12.75">
      <c r="D19" t="s">
        <v>9</v>
      </c>
      <c r="F19" s="7">
        <f>Psych!E5</f>
        <v>203</v>
      </c>
      <c r="G19" s="7"/>
      <c r="H19" s="7">
        <f>Psych!G5</f>
        <v>247</v>
      </c>
      <c r="I19" s="7"/>
      <c r="J19" s="7">
        <f>Psych!I5</f>
        <v>247</v>
      </c>
      <c r="K19" s="7"/>
      <c r="L19" s="7">
        <f>Psych!K5</f>
        <v>247</v>
      </c>
      <c r="M19" s="2"/>
      <c r="N19" s="9">
        <f aca="true" t="shared" si="6" ref="N19:N27">(H19/F19)-1</f>
        <v>0.21674876847290636</v>
      </c>
      <c r="P19" s="9">
        <f>(J19/H19)-1</f>
        <v>0</v>
      </c>
      <c r="R19" s="9">
        <f>(L19/J19)-1</f>
        <v>0</v>
      </c>
      <c r="T19" s="9">
        <f>(J19/F19)-1</f>
        <v>0.21674876847290636</v>
      </c>
      <c r="U19" s="9"/>
      <c r="V19" s="9">
        <f>(L19/F19)-1</f>
        <v>0.21674876847290636</v>
      </c>
      <c r="X19" s="9">
        <f aca="true" t="shared" si="7" ref="X19:X27">(L19/H19)-1</f>
        <v>0</v>
      </c>
    </row>
    <row r="20" spans="4:24" ht="12.75">
      <c r="D20" t="s">
        <v>10</v>
      </c>
      <c r="F20" s="7">
        <f>Psych!E6</f>
        <v>802</v>
      </c>
      <c r="G20" s="7"/>
      <c r="H20" s="7">
        <f>Psych!G6</f>
        <v>801</v>
      </c>
      <c r="I20" s="7"/>
      <c r="J20" s="7">
        <f>Psych!I6</f>
        <v>0</v>
      </c>
      <c r="K20" s="7"/>
      <c r="L20" s="7">
        <f>Psych!K6</f>
        <v>0</v>
      </c>
      <c r="M20" s="2"/>
      <c r="N20" s="9">
        <f t="shared" si="6"/>
        <v>-0.0012468827930174342</v>
      </c>
      <c r="P20" s="9">
        <f>(J20/H20)-1</f>
        <v>-1</v>
      </c>
      <c r="R20" s="9">
        <v>0</v>
      </c>
      <c r="T20" s="9">
        <f>(J20/F20)-1</f>
        <v>-1</v>
      </c>
      <c r="U20" s="9"/>
      <c r="V20" s="9">
        <f>(L20/F20)-1</f>
        <v>-1</v>
      </c>
      <c r="X20" s="9">
        <f t="shared" si="7"/>
        <v>-1</v>
      </c>
    </row>
    <row r="21" spans="4:24" ht="12.75">
      <c r="D21" t="s">
        <v>11</v>
      </c>
      <c r="F21" s="7">
        <f>Psych!E7</f>
        <v>531</v>
      </c>
      <c r="G21" s="7"/>
      <c r="H21" s="7">
        <f>Psych!G7</f>
        <v>511</v>
      </c>
      <c r="I21" s="7"/>
      <c r="J21" s="7">
        <f>Psych!I7</f>
        <v>0</v>
      </c>
      <c r="K21" s="7"/>
      <c r="L21" s="7">
        <f>Psych!K7</f>
        <v>0</v>
      </c>
      <c r="M21" s="2"/>
      <c r="N21" s="9">
        <f t="shared" si="6"/>
        <v>-0.03766478342749524</v>
      </c>
      <c r="P21" s="9">
        <f>(J21/H21)-1</f>
        <v>-1</v>
      </c>
      <c r="R21" s="9">
        <v>0</v>
      </c>
      <c r="T21" s="9">
        <f>(J21/F21)-1</f>
        <v>-1</v>
      </c>
      <c r="U21" s="9"/>
      <c r="V21" s="9">
        <f>(L21/F21)-1</f>
        <v>-1</v>
      </c>
      <c r="X21" s="9">
        <f t="shared" si="7"/>
        <v>-1</v>
      </c>
    </row>
    <row r="22" spans="4:24" ht="12.75">
      <c r="D22" t="s">
        <v>12</v>
      </c>
      <c r="F22" s="7">
        <f>Psych!E8</f>
        <v>1</v>
      </c>
      <c r="G22" s="7"/>
      <c r="H22" s="7">
        <f>Psych!G8</f>
        <v>15</v>
      </c>
      <c r="I22" s="7"/>
      <c r="J22" s="7">
        <f>Psych!I8</f>
        <v>15</v>
      </c>
      <c r="K22" s="7"/>
      <c r="L22" s="7">
        <f>Psych!K8</f>
        <v>15</v>
      </c>
      <c r="M22" s="2"/>
      <c r="N22" s="9">
        <f t="shared" si="6"/>
        <v>14</v>
      </c>
      <c r="P22" s="9">
        <f>(J22/H22)-1</f>
        <v>0</v>
      </c>
      <c r="R22" s="9">
        <f>(L22/J22)-1</f>
        <v>0</v>
      </c>
      <c r="T22" s="9">
        <f>(J22/F22)-1</f>
        <v>14</v>
      </c>
      <c r="U22" s="9"/>
      <c r="V22" s="9">
        <f>(L22/F22)-1</f>
        <v>14</v>
      </c>
      <c r="X22" s="9">
        <f t="shared" si="7"/>
        <v>0</v>
      </c>
    </row>
    <row r="23" spans="4:24" ht="12.75">
      <c r="D23" t="s">
        <v>13</v>
      </c>
      <c r="F23" s="7">
        <f>Psych!E9</f>
        <v>2</v>
      </c>
      <c r="G23" s="7"/>
      <c r="H23" s="7">
        <f>Psych!G9</f>
        <v>1</v>
      </c>
      <c r="I23" s="7"/>
      <c r="J23" s="7">
        <f>Psych!I9</f>
        <v>1</v>
      </c>
      <c r="K23" s="7"/>
      <c r="L23" s="7">
        <f>Psych!K9</f>
        <v>1</v>
      </c>
      <c r="M23" s="2"/>
      <c r="N23" s="9">
        <f t="shared" si="6"/>
        <v>-0.5</v>
      </c>
      <c r="P23" s="9">
        <f>(J23/H23)-1</f>
        <v>0</v>
      </c>
      <c r="R23" s="9">
        <f>(L23/J23)-1</f>
        <v>0</v>
      </c>
      <c r="T23" s="9">
        <f>(J23/F23)-1</f>
        <v>-0.5</v>
      </c>
      <c r="U23" s="9"/>
      <c r="V23" s="9">
        <f>(L23/F23)-1</f>
        <v>-0.5</v>
      </c>
      <c r="X23" s="9">
        <f t="shared" si="7"/>
        <v>0</v>
      </c>
    </row>
    <row r="24" spans="4:24" ht="12.75">
      <c r="D24" t="s">
        <v>28</v>
      </c>
      <c r="F24" s="7">
        <f>Psych!E10</f>
        <v>0</v>
      </c>
      <c r="G24" s="7"/>
      <c r="H24" s="7">
        <f>Psych!G10</f>
        <v>0</v>
      </c>
      <c r="I24" s="7"/>
      <c r="J24" s="7">
        <f>Psych!I10</f>
        <v>0</v>
      </c>
      <c r="K24" s="7"/>
      <c r="L24" s="7">
        <f>Psych!K10</f>
        <v>0</v>
      </c>
      <c r="M24" s="2"/>
      <c r="N24" s="9">
        <v>0</v>
      </c>
      <c r="P24" s="9">
        <v>0</v>
      </c>
      <c r="R24" s="9">
        <v>0</v>
      </c>
      <c r="T24" s="9">
        <v>0</v>
      </c>
      <c r="U24" s="9"/>
      <c r="V24" s="9">
        <v>0</v>
      </c>
      <c r="X24" s="9">
        <v>0</v>
      </c>
    </row>
    <row r="25" spans="4:24" ht="12.75">
      <c r="D25" t="s">
        <v>15</v>
      </c>
      <c r="F25" s="7">
        <f>Psych!E11</f>
        <v>21</v>
      </c>
      <c r="G25" s="7"/>
      <c r="H25" s="7">
        <f>Psych!G11</f>
        <v>33</v>
      </c>
      <c r="I25" s="7"/>
      <c r="J25" s="7">
        <f>Psych!I11</f>
        <v>33</v>
      </c>
      <c r="K25" s="7"/>
      <c r="L25" s="7">
        <f>Psych!K11</f>
        <v>33</v>
      </c>
      <c r="M25" s="2"/>
      <c r="N25" s="9">
        <f t="shared" si="6"/>
        <v>0.5714285714285714</v>
      </c>
      <c r="P25" s="9">
        <f>(J25/H25)-1</f>
        <v>0</v>
      </c>
      <c r="R25" s="9">
        <f>(L25/J25)-1</f>
        <v>0</v>
      </c>
      <c r="T25" s="9">
        <f>(J25/F25)-1</f>
        <v>0.5714285714285714</v>
      </c>
      <c r="U25" s="9"/>
      <c r="V25" s="9">
        <f>(L25/F25)-1</f>
        <v>0.5714285714285714</v>
      </c>
      <c r="X25" s="9">
        <f t="shared" si="7"/>
        <v>0</v>
      </c>
    </row>
    <row r="26" spans="4:24" ht="12.75">
      <c r="D26" t="s">
        <v>16</v>
      </c>
      <c r="F26" s="7">
        <f>Psych!E12</f>
        <v>18</v>
      </c>
      <c r="G26" s="7"/>
      <c r="H26" s="7">
        <f>Psych!G12</f>
        <v>13</v>
      </c>
      <c r="I26" s="7"/>
      <c r="J26" s="7">
        <f>Psych!I12</f>
        <v>13</v>
      </c>
      <c r="K26" s="7"/>
      <c r="L26" s="7">
        <f>Psych!K12</f>
        <v>13</v>
      </c>
      <c r="M26" s="2"/>
      <c r="N26" s="9">
        <f t="shared" si="6"/>
        <v>-0.2777777777777778</v>
      </c>
      <c r="P26" s="9">
        <f>(J26/H26)-1</f>
        <v>0</v>
      </c>
      <c r="R26" s="9">
        <f>(L26/J26)-1</f>
        <v>0</v>
      </c>
      <c r="T26" s="9">
        <f>(J26/F26)-1</f>
        <v>-0.2777777777777778</v>
      </c>
      <c r="U26" s="9"/>
      <c r="V26" s="9">
        <f>(L26/F26)-1</f>
        <v>-0.2777777777777778</v>
      </c>
      <c r="X26" s="9">
        <f t="shared" si="7"/>
        <v>0</v>
      </c>
    </row>
    <row r="27" spans="4:24" ht="12.75">
      <c r="D27" t="s">
        <v>17</v>
      </c>
      <c r="F27" s="7">
        <f>Psych!E13</f>
        <v>2</v>
      </c>
      <c r="G27" s="7"/>
      <c r="H27" s="7">
        <f>Psych!G13</f>
        <v>2</v>
      </c>
      <c r="I27" s="7"/>
      <c r="J27" s="7">
        <f>Psych!I13</f>
        <v>2</v>
      </c>
      <c r="K27" s="7"/>
      <c r="L27" s="7">
        <f>Psych!K13</f>
        <v>2</v>
      </c>
      <c r="M27" s="2"/>
      <c r="N27" s="9">
        <f t="shared" si="6"/>
        <v>0</v>
      </c>
      <c r="P27" s="9">
        <f>(J27/H27)-1</f>
        <v>0</v>
      </c>
      <c r="R27" s="9">
        <f>(L27/J27)-1</f>
        <v>0</v>
      </c>
      <c r="T27" s="9">
        <f>(J27/F27)-1</f>
        <v>0</v>
      </c>
      <c r="U27" s="9"/>
      <c r="V27" s="9">
        <f>(L27/F27)-1</f>
        <v>0</v>
      </c>
      <c r="X27" s="9">
        <f t="shared" si="7"/>
        <v>0</v>
      </c>
    </row>
    <row r="28" spans="6:24" ht="13.5" thickBot="1">
      <c r="F28" s="7"/>
      <c r="G28" s="7"/>
      <c r="H28" s="7"/>
      <c r="I28" s="7"/>
      <c r="J28" s="7"/>
      <c r="K28" s="7"/>
      <c r="L28" s="7"/>
      <c r="M28" s="2"/>
      <c r="N28" s="9"/>
      <c r="T28" s="9"/>
      <c r="U28" s="9"/>
      <c r="V28" s="9"/>
      <c r="X28" s="9"/>
    </row>
    <row r="29" spans="4:24" ht="13.5" thickBot="1">
      <c r="D29" s="32" t="s">
        <v>19</v>
      </c>
      <c r="E29" s="33"/>
      <c r="F29" s="34">
        <f>SUM(F19:F27)</f>
        <v>1580</v>
      </c>
      <c r="G29" s="34"/>
      <c r="H29" s="34">
        <f>SUM(H19:H27)</f>
        <v>1623</v>
      </c>
      <c r="I29" s="34"/>
      <c r="J29" s="34">
        <f>SUM(J19:J27)</f>
        <v>311</v>
      </c>
      <c r="K29" s="34"/>
      <c r="L29" s="34">
        <f>SUM(L19:L27)</f>
        <v>311</v>
      </c>
      <c r="M29" s="2"/>
      <c r="N29" s="35">
        <f>(H29/F29)-1</f>
        <v>0.027215189873417645</v>
      </c>
      <c r="O29" s="33"/>
      <c r="P29" s="35">
        <f>(J29/H29)-1</f>
        <v>-0.8083795440542205</v>
      </c>
      <c r="Q29" s="33"/>
      <c r="R29" s="35">
        <f>(L29/J29)-1</f>
        <v>0</v>
      </c>
      <c r="S29" s="33"/>
      <c r="T29" s="35">
        <f>(J29/F29)-1</f>
        <v>-0.8031645569620254</v>
      </c>
      <c r="U29" s="35"/>
      <c r="V29" s="35">
        <f>(L29/F29)-1</f>
        <v>-0.8031645569620254</v>
      </c>
      <c r="W29" s="33"/>
      <c r="X29" s="36">
        <f>(L29/H29)-1</f>
        <v>-0.8083795440542205</v>
      </c>
    </row>
    <row r="30" spans="6:24" ht="12.75">
      <c r="F30" s="7"/>
      <c r="G30" s="7"/>
      <c r="H30" s="7"/>
      <c r="I30" s="7"/>
      <c r="J30" s="7"/>
      <c r="K30" s="7"/>
      <c r="L30" s="7"/>
      <c r="M30" s="2"/>
      <c r="N30" s="9"/>
      <c r="T30" s="9"/>
      <c r="U30" s="9"/>
      <c r="V30" s="9"/>
      <c r="X30" s="9"/>
    </row>
    <row r="31" spans="3:24" ht="12.75">
      <c r="C31" t="s">
        <v>30</v>
      </c>
      <c r="F31" s="7"/>
      <c r="G31" s="7"/>
      <c r="H31" s="7"/>
      <c r="I31" s="7"/>
      <c r="J31" s="7"/>
      <c r="K31" s="7"/>
      <c r="L31" s="7"/>
      <c r="M31" s="2"/>
      <c r="N31" s="9"/>
      <c r="T31" s="9"/>
      <c r="U31" s="9"/>
      <c r="V31" s="9"/>
      <c r="X31" s="9"/>
    </row>
    <row r="32" spans="4:24" ht="12.75">
      <c r="D32" t="s">
        <v>9</v>
      </c>
      <c r="F32" s="7">
        <f>Rehab!E5</f>
        <v>319</v>
      </c>
      <c r="G32" s="7"/>
      <c r="H32" s="7">
        <f>Rehab!G5</f>
        <v>313</v>
      </c>
      <c r="I32" s="7"/>
      <c r="J32" s="7">
        <f>Rehab!I5</f>
        <v>360</v>
      </c>
      <c r="K32" s="7"/>
      <c r="L32" s="7">
        <f>Rehab!K5</f>
        <v>414</v>
      </c>
      <c r="M32" s="2"/>
      <c r="N32" s="9">
        <f aca="true" t="shared" si="8" ref="N32:N39">(H32/F32)-1</f>
        <v>-0.018808777429467072</v>
      </c>
      <c r="P32" s="9">
        <f aca="true" t="shared" si="9" ref="P32:P39">(J32/H32)-1</f>
        <v>0.15015974440894575</v>
      </c>
      <c r="R32" s="9">
        <f>(L32/J32)-1</f>
        <v>0.1499999999999999</v>
      </c>
      <c r="T32" s="9">
        <f aca="true" t="shared" si="10" ref="T32:T39">(J32/F32)-1</f>
        <v>0.12852664576802497</v>
      </c>
      <c r="U32" s="9"/>
      <c r="V32" s="9">
        <f aca="true" t="shared" si="11" ref="V32:V39">(L32/F32)-1</f>
        <v>0.29780564263322895</v>
      </c>
      <c r="X32" s="9">
        <f aca="true" t="shared" si="12" ref="X32:X39">(L32/H32)-1</f>
        <v>0.3226837060702876</v>
      </c>
    </row>
    <row r="33" spans="4:24" ht="12.75">
      <c r="D33" t="s">
        <v>10</v>
      </c>
      <c r="F33" s="7">
        <f>Rehab!E6</f>
        <v>63</v>
      </c>
      <c r="G33" s="7"/>
      <c r="H33" s="7">
        <f>Rehab!G6</f>
        <v>50</v>
      </c>
      <c r="I33" s="7"/>
      <c r="J33" s="7">
        <f>Rehab!I6</f>
        <v>58</v>
      </c>
      <c r="K33" s="7"/>
      <c r="L33" s="7">
        <f>Rehab!K6</f>
        <v>66</v>
      </c>
      <c r="M33" s="2"/>
      <c r="N33" s="9">
        <f t="shared" si="8"/>
        <v>-0.2063492063492064</v>
      </c>
      <c r="P33" s="9">
        <f t="shared" si="9"/>
        <v>0.15999999999999992</v>
      </c>
      <c r="R33" s="9">
        <f>(L33/J33)-1</f>
        <v>0.13793103448275867</v>
      </c>
      <c r="T33" s="9">
        <f t="shared" si="10"/>
        <v>-0.07936507936507942</v>
      </c>
      <c r="U33" s="9"/>
      <c r="V33" s="9">
        <f t="shared" si="11"/>
        <v>0.04761904761904767</v>
      </c>
      <c r="X33" s="9">
        <f t="shared" si="12"/>
        <v>0.32000000000000006</v>
      </c>
    </row>
    <row r="34" spans="4:24" ht="12.75">
      <c r="D34" t="s">
        <v>11</v>
      </c>
      <c r="F34" s="7">
        <f>Rehab!E7</f>
        <v>66</v>
      </c>
      <c r="G34" s="7"/>
      <c r="H34" s="7">
        <f>Rehab!G7</f>
        <v>20</v>
      </c>
      <c r="I34" s="7"/>
      <c r="J34" s="7">
        <f>Rehab!I7</f>
        <v>0</v>
      </c>
      <c r="K34" s="7"/>
      <c r="L34" s="7">
        <f>Rehab!K7</f>
        <v>0</v>
      </c>
      <c r="M34" s="2"/>
      <c r="N34" s="9">
        <f t="shared" si="8"/>
        <v>-0.696969696969697</v>
      </c>
      <c r="P34" s="9">
        <f t="shared" si="9"/>
        <v>-1</v>
      </c>
      <c r="R34" s="9">
        <v>0</v>
      </c>
      <c r="T34" s="9">
        <f t="shared" si="10"/>
        <v>-1</v>
      </c>
      <c r="U34" s="9"/>
      <c r="V34" s="9">
        <f t="shared" si="11"/>
        <v>-1</v>
      </c>
      <c r="X34" s="9">
        <f t="shared" si="12"/>
        <v>-1</v>
      </c>
    </row>
    <row r="35" spans="4:24" ht="12.75">
      <c r="D35" t="s">
        <v>12</v>
      </c>
      <c r="F35" s="7">
        <f>Rehab!E8</f>
        <v>1</v>
      </c>
      <c r="G35" s="7"/>
      <c r="H35" s="7">
        <f>Rehab!G8</f>
        <v>4</v>
      </c>
      <c r="I35" s="7"/>
      <c r="J35" s="7">
        <f>Rehab!I8</f>
        <v>5</v>
      </c>
      <c r="K35" s="7"/>
      <c r="L35" s="7">
        <f>Rehab!K8</f>
        <v>5</v>
      </c>
      <c r="M35" s="2"/>
      <c r="N35" s="9">
        <f t="shared" si="8"/>
        <v>3</v>
      </c>
      <c r="P35" s="9">
        <f t="shared" si="9"/>
        <v>0.25</v>
      </c>
      <c r="R35" s="9">
        <f>(L35/J35)-1</f>
        <v>0</v>
      </c>
      <c r="T35" s="9">
        <f t="shared" si="10"/>
        <v>4</v>
      </c>
      <c r="U35" s="9"/>
      <c r="V35" s="9">
        <f t="shared" si="11"/>
        <v>4</v>
      </c>
      <c r="X35" s="9">
        <f t="shared" si="12"/>
        <v>0.25</v>
      </c>
    </row>
    <row r="36" spans="4:24" ht="12.75">
      <c r="D36" t="s">
        <v>13</v>
      </c>
      <c r="F36" s="7">
        <f>Rehab!E9</f>
        <v>4</v>
      </c>
      <c r="G36" s="7"/>
      <c r="H36" s="7">
        <f>Rehab!G9</f>
        <v>1</v>
      </c>
      <c r="I36" s="7"/>
      <c r="J36" s="7">
        <f>Rehab!I9</f>
        <v>1</v>
      </c>
      <c r="K36" s="7"/>
      <c r="L36" s="7">
        <f>Rehab!K9</f>
        <v>1</v>
      </c>
      <c r="M36" s="2"/>
      <c r="N36" s="9">
        <f t="shared" si="8"/>
        <v>-0.75</v>
      </c>
      <c r="P36" s="9">
        <f t="shared" si="9"/>
        <v>0</v>
      </c>
      <c r="R36" s="9">
        <f>(L36/J36)-1</f>
        <v>0</v>
      </c>
      <c r="T36" s="9">
        <f t="shared" si="10"/>
        <v>-0.75</v>
      </c>
      <c r="U36" s="9"/>
      <c r="V36" s="9">
        <f t="shared" si="11"/>
        <v>-0.75</v>
      </c>
      <c r="X36" s="9">
        <f t="shared" si="12"/>
        <v>0</v>
      </c>
    </row>
    <row r="37" spans="4:24" ht="12.75">
      <c r="D37" t="s">
        <v>28</v>
      </c>
      <c r="F37" s="7">
        <f>Rehab!E10</f>
        <v>2</v>
      </c>
      <c r="G37" s="7"/>
      <c r="H37" s="7">
        <f>Rehab!G10</f>
        <v>1</v>
      </c>
      <c r="I37" s="7"/>
      <c r="J37" s="7">
        <f>Rehab!I10</f>
        <v>1</v>
      </c>
      <c r="K37" s="7"/>
      <c r="L37" s="7">
        <f>Rehab!K10</f>
        <v>1</v>
      </c>
      <c r="M37" s="2"/>
      <c r="N37" s="9">
        <f t="shared" si="8"/>
        <v>-0.5</v>
      </c>
      <c r="P37" s="9">
        <f t="shared" si="9"/>
        <v>0</v>
      </c>
      <c r="R37" s="9">
        <f>(L37/J37)-1</f>
        <v>0</v>
      </c>
      <c r="T37" s="9">
        <f t="shared" si="10"/>
        <v>-0.5</v>
      </c>
      <c r="U37" s="9"/>
      <c r="V37" s="9">
        <f t="shared" si="11"/>
        <v>-0.5</v>
      </c>
      <c r="X37" s="9">
        <f t="shared" si="12"/>
        <v>0</v>
      </c>
    </row>
    <row r="38" spans="4:24" ht="12.75">
      <c r="D38" t="s">
        <v>15</v>
      </c>
      <c r="F38" s="7">
        <f>Rehab!E11</f>
        <v>9</v>
      </c>
      <c r="G38" s="7"/>
      <c r="H38" s="7">
        <f>Rehab!G11</f>
        <v>4</v>
      </c>
      <c r="I38" s="7"/>
      <c r="J38" s="7">
        <f>Rehab!I11</f>
        <v>5</v>
      </c>
      <c r="K38" s="7"/>
      <c r="L38" s="7">
        <f>Rehab!K11</f>
        <v>5</v>
      </c>
      <c r="M38" s="2"/>
      <c r="N38" s="9">
        <f t="shared" si="8"/>
        <v>-0.5555555555555556</v>
      </c>
      <c r="P38" s="9">
        <f t="shared" si="9"/>
        <v>0.25</v>
      </c>
      <c r="R38" s="9">
        <f>(L38/J38)-1</f>
        <v>0</v>
      </c>
      <c r="T38" s="9">
        <f t="shared" si="10"/>
        <v>-0.4444444444444444</v>
      </c>
      <c r="U38" s="9"/>
      <c r="V38" s="9">
        <f t="shared" si="11"/>
        <v>-0.4444444444444444</v>
      </c>
      <c r="X38" s="9">
        <f t="shared" si="12"/>
        <v>0.25</v>
      </c>
    </row>
    <row r="39" spans="4:24" ht="12.75">
      <c r="D39" t="s">
        <v>16</v>
      </c>
      <c r="F39" s="7">
        <f>Rehab!E12</f>
        <v>3</v>
      </c>
      <c r="G39" s="7"/>
      <c r="H39" s="7">
        <f>Rehab!G12</f>
        <v>11</v>
      </c>
      <c r="I39" s="7"/>
      <c r="J39" s="7">
        <f>Rehab!I12</f>
        <v>13</v>
      </c>
      <c r="K39" s="7"/>
      <c r="L39" s="7">
        <f>Rehab!K12</f>
        <v>15</v>
      </c>
      <c r="M39" s="2"/>
      <c r="N39" s="9">
        <f t="shared" si="8"/>
        <v>2.6666666666666665</v>
      </c>
      <c r="P39" s="9">
        <f t="shared" si="9"/>
        <v>0.18181818181818188</v>
      </c>
      <c r="R39" s="9">
        <f>(L39/J39)-1</f>
        <v>0.15384615384615374</v>
      </c>
      <c r="T39" s="9">
        <f t="shared" si="10"/>
        <v>3.333333333333333</v>
      </c>
      <c r="U39" s="9"/>
      <c r="V39" s="9">
        <f t="shared" si="11"/>
        <v>4</v>
      </c>
      <c r="X39" s="9">
        <f t="shared" si="12"/>
        <v>0.36363636363636354</v>
      </c>
    </row>
    <row r="40" spans="4:24" ht="12.75">
      <c r="D40" t="s">
        <v>17</v>
      </c>
      <c r="F40" s="7">
        <f>Rehab!E13</f>
        <v>0</v>
      </c>
      <c r="G40" s="7"/>
      <c r="H40" s="7">
        <f>Rehab!G13</f>
        <v>0</v>
      </c>
      <c r="I40" s="7"/>
      <c r="J40" s="7">
        <f>Rehab!I13</f>
        <v>0</v>
      </c>
      <c r="K40" s="7"/>
      <c r="L40" s="7">
        <f>Rehab!K13</f>
        <v>0</v>
      </c>
      <c r="M40" s="2"/>
      <c r="N40" s="9">
        <v>0</v>
      </c>
      <c r="P40" s="9">
        <v>0</v>
      </c>
      <c r="R40" s="9">
        <v>0</v>
      </c>
      <c r="T40" s="9">
        <v>0</v>
      </c>
      <c r="U40" s="9"/>
      <c r="V40" s="9">
        <v>0</v>
      </c>
      <c r="X40" s="9">
        <v>0</v>
      </c>
    </row>
    <row r="41" spans="6:24" ht="13.5" thickBot="1">
      <c r="F41" s="7"/>
      <c r="G41" s="7"/>
      <c r="H41" s="7"/>
      <c r="I41" s="7"/>
      <c r="J41" s="7"/>
      <c r="K41" s="7"/>
      <c r="L41" s="7"/>
      <c r="M41" s="2"/>
      <c r="N41" s="9"/>
      <c r="T41" s="9"/>
      <c r="U41" s="9"/>
      <c r="V41" s="9"/>
      <c r="X41" s="9"/>
    </row>
    <row r="42" spans="4:24" ht="13.5" thickBot="1">
      <c r="D42" s="32" t="s">
        <v>19</v>
      </c>
      <c r="E42" s="33"/>
      <c r="F42" s="34">
        <f>SUM(F32:F40)</f>
        <v>467</v>
      </c>
      <c r="G42" s="34"/>
      <c r="H42" s="34">
        <f>SUM(H32:H40)</f>
        <v>404</v>
      </c>
      <c r="I42" s="34"/>
      <c r="J42" s="34">
        <f>SUM(J32:J40)</f>
        <v>443</v>
      </c>
      <c r="K42" s="34"/>
      <c r="L42" s="34">
        <f>SUM(L32:L40)</f>
        <v>507</v>
      </c>
      <c r="M42" s="2"/>
      <c r="N42" s="35">
        <f>(H42/F42)-1</f>
        <v>-0.13490364025695933</v>
      </c>
      <c r="O42" s="33"/>
      <c r="P42" s="35">
        <f>(J42/H42)-1</f>
        <v>0.09653465346534662</v>
      </c>
      <c r="Q42" s="33"/>
      <c r="R42" s="35">
        <f>(L42/J42)-1</f>
        <v>0.14446952595936802</v>
      </c>
      <c r="S42" s="33"/>
      <c r="T42" s="35">
        <f>(J42/F42)-1</f>
        <v>-0.051391862955032175</v>
      </c>
      <c r="U42" s="35"/>
      <c r="V42" s="35">
        <f>(L42/F42)-1</f>
        <v>0.08565310492505351</v>
      </c>
      <c r="W42" s="33"/>
      <c r="X42" s="36">
        <f>(L42/H42)-1</f>
        <v>0.25495049504950495</v>
      </c>
    </row>
    <row r="43" spans="6:24" ht="12.75">
      <c r="F43" s="7"/>
      <c r="G43" s="7"/>
      <c r="H43" s="7"/>
      <c r="I43" s="7"/>
      <c r="J43" s="7"/>
      <c r="K43" s="7"/>
      <c r="L43" s="7"/>
      <c r="M43" s="2"/>
      <c r="N43" s="9"/>
      <c r="T43" s="9"/>
      <c r="U43" s="9"/>
      <c r="V43" s="9"/>
      <c r="X43" s="9"/>
    </row>
    <row r="44" spans="3:24" ht="12.75">
      <c r="C44" t="s">
        <v>31</v>
      </c>
      <c r="F44" s="7"/>
      <c r="G44" s="7"/>
      <c r="H44" s="7"/>
      <c r="I44" s="7"/>
      <c r="J44" s="7"/>
      <c r="K44" s="7"/>
      <c r="L44" s="7"/>
      <c r="M44" s="2"/>
      <c r="N44" s="9"/>
      <c r="T44" s="9"/>
      <c r="U44" s="9"/>
      <c r="V44" s="9"/>
      <c r="X44" s="9"/>
    </row>
    <row r="45" spans="4:24" ht="12.75">
      <c r="D45" t="s">
        <v>9</v>
      </c>
      <c r="F45" s="7">
        <f>Outpatient!E5</f>
        <v>14444</v>
      </c>
      <c r="G45" s="7"/>
      <c r="H45" s="7">
        <f>Outpatient!G5</f>
        <v>15849</v>
      </c>
      <c r="I45" s="7"/>
      <c r="J45" s="7">
        <f>Outpatient!I5</f>
        <v>16860</v>
      </c>
      <c r="K45" s="7"/>
      <c r="L45" s="7">
        <f>Outpatient!K5</f>
        <v>17537</v>
      </c>
      <c r="M45" s="2"/>
      <c r="N45" s="9">
        <f aca="true" t="shared" si="13" ref="N45:N53">(H45/F45)-1</f>
        <v>0.09727222376073108</v>
      </c>
      <c r="P45" s="9">
        <f aca="true" t="shared" si="14" ref="P45:P53">(J45/H45)-1</f>
        <v>0.063789513533977</v>
      </c>
      <c r="R45" s="9">
        <f aca="true" t="shared" si="15" ref="R45:R53">(L45/J45)-1</f>
        <v>0.04015421115065254</v>
      </c>
      <c r="T45" s="9">
        <f aca="true" t="shared" si="16" ref="T45:T53">(J45/F45)-1</f>
        <v>0.16726668512877318</v>
      </c>
      <c r="U45" s="9"/>
      <c r="V45" s="9">
        <f aca="true" t="shared" si="17" ref="V45:V53">(L45/F45)-1</f>
        <v>0.21413735807255607</v>
      </c>
      <c r="X45" s="9">
        <f aca="true" t="shared" si="18" ref="X45:X53">(L45/H45)-1</f>
        <v>0.10650514228027008</v>
      </c>
    </row>
    <row r="46" spans="4:24" ht="12.75">
      <c r="D46" t="s">
        <v>10</v>
      </c>
      <c r="F46" s="7">
        <f>Outpatient!E6</f>
        <v>32283</v>
      </c>
      <c r="G46" s="7"/>
      <c r="H46" s="7">
        <f>Outpatient!G6</f>
        <v>31075</v>
      </c>
      <c r="I46" s="7"/>
      <c r="J46" s="7">
        <f>Outpatient!I6</f>
        <v>33058</v>
      </c>
      <c r="K46" s="7"/>
      <c r="L46" s="7">
        <f>Outpatient!K6</f>
        <v>34385</v>
      </c>
      <c r="M46" s="2"/>
      <c r="N46" s="9">
        <f t="shared" si="13"/>
        <v>-0.03741907505498254</v>
      </c>
      <c r="P46" s="9">
        <f t="shared" si="14"/>
        <v>0.06381335478680605</v>
      </c>
      <c r="R46" s="9">
        <f t="shared" si="15"/>
        <v>0.04014156936293789</v>
      </c>
      <c r="T46" s="9">
        <f t="shared" si="16"/>
        <v>0.02400644301954591</v>
      </c>
      <c r="U46" s="9"/>
      <c r="V46" s="9">
        <f t="shared" si="17"/>
        <v>0.06511166868011031</v>
      </c>
      <c r="X46" s="9">
        <f t="shared" si="18"/>
        <v>0.1065164923572004</v>
      </c>
    </row>
    <row r="47" spans="4:24" ht="12.75">
      <c r="D47" t="s">
        <v>11</v>
      </c>
      <c r="F47" s="7">
        <f>Outpatient!E7</f>
        <v>38353</v>
      </c>
      <c r="G47" s="7"/>
      <c r="H47" s="7">
        <f>Outpatient!G7</f>
        <v>41482</v>
      </c>
      <c r="I47" s="7"/>
      <c r="J47" s="7">
        <f>Outpatient!I7</f>
        <v>44128</v>
      </c>
      <c r="K47" s="7"/>
      <c r="L47" s="7">
        <f>Outpatient!K7</f>
        <v>45901</v>
      </c>
      <c r="M47" s="2"/>
      <c r="N47" s="9">
        <f t="shared" si="13"/>
        <v>0.08158423069903264</v>
      </c>
      <c r="P47" s="9">
        <f t="shared" si="14"/>
        <v>0.06378670266621667</v>
      </c>
      <c r="R47" s="9">
        <f t="shared" si="15"/>
        <v>0.0401785714285714</v>
      </c>
      <c r="T47" s="9">
        <f t="shared" si="16"/>
        <v>0.1505749224311006</v>
      </c>
      <c r="U47" s="9"/>
      <c r="V47" s="9">
        <f t="shared" si="17"/>
        <v>0.1968033791359216</v>
      </c>
      <c r="X47" s="9">
        <f t="shared" si="18"/>
        <v>0.1065281326840557</v>
      </c>
    </row>
    <row r="48" spans="4:24" ht="12.75">
      <c r="D48" t="s">
        <v>12</v>
      </c>
      <c r="F48" s="7">
        <f>Outpatient!E8</f>
        <v>147</v>
      </c>
      <c r="G48" s="7"/>
      <c r="H48" s="7">
        <f>Outpatient!G8</f>
        <v>51</v>
      </c>
      <c r="I48" s="7"/>
      <c r="J48" s="7">
        <f>Outpatient!I8</f>
        <v>54</v>
      </c>
      <c r="K48" s="7"/>
      <c r="L48" s="7">
        <f>Outpatient!K8</f>
        <v>56</v>
      </c>
      <c r="M48" s="2"/>
      <c r="N48" s="9">
        <f t="shared" si="13"/>
        <v>-0.653061224489796</v>
      </c>
      <c r="P48" s="9">
        <f t="shared" si="14"/>
        <v>0.05882352941176472</v>
      </c>
      <c r="R48" s="9">
        <f t="shared" si="15"/>
        <v>0.03703703703703698</v>
      </c>
      <c r="T48" s="9">
        <f t="shared" si="16"/>
        <v>-0.6326530612244898</v>
      </c>
      <c r="U48" s="9"/>
      <c r="V48" s="9">
        <f t="shared" si="17"/>
        <v>-0.6190476190476191</v>
      </c>
      <c r="X48" s="9">
        <f t="shared" si="18"/>
        <v>0.0980392156862746</v>
      </c>
    </row>
    <row r="49" spans="4:24" ht="12.75">
      <c r="D49" t="s">
        <v>13</v>
      </c>
      <c r="F49" s="7">
        <f>Outpatient!E9</f>
        <v>694</v>
      </c>
      <c r="G49" s="7"/>
      <c r="H49" s="7">
        <f>Outpatient!G9</f>
        <v>729</v>
      </c>
      <c r="I49" s="7"/>
      <c r="J49" s="7">
        <f>Outpatient!I9</f>
        <v>776</v>
      </c>
      <c r="K49" s="7"/>
      <c r="L49" s="7">
        <f>Outpatient!K9</f>
        <v>807</v>
      </c>
      <c r="M49" s="2"/>
      <c r="N49" s="9">
        <f t="shared" si="13"/>
        <v>0.050432276657060626</v>
      </c>
      <c r="P49" s="9">
        <f t="shared" si="14"/>
        <v>0.06447187928669407</v>
      </c>
      <c r="R49" s="9">
        <f t="shared" si="15"/>
        <v>0.0399484536082475</v>
      </c>
      <c r="T49" s="9">
        <f t="shared" si="16"/>
        <v>0.11815561959654186</v>
      </c>
      <c r="U49" s="9"/>
      <c r="V49" s="9">
        <f t="shared" si="17"/>
        <v>0.16282420749279547</v>
      </c>
      <c r="X49" s="9">
        <f t="shared" si="18"/>
        <v>0.10699588477366251</v>
      </c>
    </row>
    <row r="50" spans="4:24" ht="12.75">
      <c r="D50" t="s">
        <v>28</v>
      </c>
      <c r="F50" s="7">
        <f>Outpatient!E10</f>
        <v>1084</v>
      </c>
      <c r="G50" s="7"/>
      <c r="H50" s="7">
        <f>Outpatient!G10</f>
        <v>945</v>
      </c>
      <c r="I50" s="7"/>
      <c r="J50" s="7">
        <f>Outpatient!I10</f>
        <v>1005</v>
      </c>
      <c r="K50" s="7"/>
      <c r="L50" s="7">
        <f>Outpatient!K10</f>
        <v>1046</v>
      </c>
      <c r="M50" s="2"/>
      <c r="N50" s="9">
        <f t="shared" si="13"/>
        <v>-0.12822878228782286</v>
      </c>
      <c r="P50" s="9">
        <f t="shared" si="14"/>
        <v>0.06349206349206349</v>
      </c>
      <c r="R50" s="9">
        <f t="shared" si="15"/>
        <v>0.04079601990049753</v>
      </c>
      <c r="T50" s="9">
        <f t="shared" si="16"/>
        <v>-0.07287822878228778</v>
      </c>
      <c r="U50" s="9"/>
      <c r="V50" s="9">
        <f t="shared" si="17"/>
        <v>-0.035055350553505504</v>
      </c>
      <c r="X50" s="9">
        <f t="shared" si="18"/>
        <v>0.1068783068783068</v>
      </c>
    </row>
    <row r="51" spans="4:24" ht="12.75">
      <c r="D51" t="s">
        <v>15</v>
      </c>
      <c r="F51" s="7">
        <f>Outpatient!E11</f>
        <v>5560</v>
      </c>
      <c r="G51" s="7"/>
      <c r="H51" s="7">
        <f>Outpatient!G11</f>
        <v>5570</v>
      </c>
      <c r="I51" s="7"/>
      <c r="J51" s="7">
        <f>Outpatient!I11</f>
        <v>5925</v>
      </c>
      <c r="K51" s="7"/>
      <c r="L51" s="7">
        <f>Outpatient!K11</f>
        <v>6163</v>
      </c>
      <c r="M51" s="2"/>
      <c r="N51" s="9">
        <f t="shared" si="13"/>
        <v>0.0017985611510791255</v>
      </c>
      <c r="P51" s="9">
        <f>(J51/H51)-1</f>
        <v>0.06373429084380611</v>
      </c>
      <c r="R51" s="9">
        <f t="shared" si="15"/>
        <v>0.04016877637130811</v>
      </c>
      <c r="T51" s="9">
        <f t="shared" si="16"/>
        <v>0.06564748201438841</v>
      </c>
      <c r="U51" s="9"/>
      <c r="V51" s="9">
        <f t="shared" si="17"/>
        <v>0.10845323741007196</v>
      </c>
      <c r="X51" s="9">
        <f t="shared" si="18"/>
        <v>0.10646319569120277</v>
      </c>
    </row>
    <row r="52" spans="4:24" ht="12.75">
      <c r="D52" t="s">
        <v>16</v>
      </c>
      <c r="F52" s="7">
        <f>Outpatient!E12</f>
        <v>6359</v>
      </c>
      <c r="G52" s="7"/>
      <c r="H52" s="7">
        <f>Outpatient!G12</f>
        <v>6263</v>
      </c>
      <c r="I52" s="7"/>
      <c r="J52" s="7">
        <f>Outpatient!I12</f>
        <v>6663</v>
      </c>
      <c r="K52" s="7"/>
      <c r="L52" s="7">
        <f>Outpatient!K12</f>
        <v>6930</v>
      </c>
      <c r="M52" s="2"/>
      <c r="N52" s="9">
        <f t="shared" si="13"/>
        <v>-0.015096713319704302</v>
      </c>
      <c r="P52" s="9">
        <f t="shared" si="14"/>
        <v>0.06386715631486517</v>
      </c>
      <c r="R52" s="9">
        <f t="shared" si="15"/>
        <v>0.040072039621791955</v>
      </c>
      <c r="T52" s="9">
        <f t="shared" si="16"/>
        <v>0.04780625884573042</v>
      </c>
      <c r="U52" s="9"/>
      <c r="V52" s="9">
        <f t="shared" si="17"/>
        <v>0.08979399276615818</v>
      </c>
      <c r="X52" s="9">
        <f t="shared" si="18"/>
        <v>0.10649848315503752</v>
      </c>
    </row>
    <row r="53" spans="4:24" ht="12.75">
      <c r="D53" t="s">
        <v>17</v>
      </c>
      <c r="F53" s="7">
        <f>Outpatient!E13</f>
        <v>63</v>
      </c>
      <c r="G53" s="7"/>
      <c r="H53" s="7">
        <f>Outpatient!G13</f>
        <v>47</v>
      </c>
      <c r="I53" s="7"/>
      <c r="J53" s="7">
        <f>Outpatient!I13</f>
        <v>50</v>
      </c>
      <c r="K53" s="7"/>
      <c r="L53" s="7">
        <f>Outpatient!K13</f>
        <v>52</v>
      </c>
      <c r="M53" s="2"/>
      <c r="N53" s="9">
        <f t="shared" si="13"/>
        <v>-0.25396825396825395</v>
      </c>
      <c r="P53" s="9">
        <f t="shared" si="14"/>
        <v>0.06382978723404253</v>
      </c>
      <c r="R53" s="9">
        <f t="shared" si="15"/>
        <v>0.040000000000000036</v>
      </c>
      <c r="T53" s="9">
        <f t="shared" si="16"/>
        <v>-0.2063492063492064</v>
      </c>
      <c r="U53" s="9"/>
      <c r="V53" s="9">
        <f t="shared" si="17"/>
        <v>-0.17460317460317465</v>
      </c>
      <c r="X53" s="9">
        <f t="shared" si="18"/>
        <v>0.1063829787234043</v>
      </c>
    </row>
    <row r="54" spans="6:24" ht="13.5" thickBot="1">
      <c r="F54" s="7"/>
      <c r="G54" s="7"/>
      <c r="H54" s="7"/>
      <c r="I54" s="7"/>
      <c r="J54" s="7"/>
      <c r="K54" s="7"/>
      <c r="L54" s="7"/>
      <c r="M54" s="2"/>
      <c r="N54" s="9"/>
      <c r="T54" s="9"/>
      <c r="U54" s="9"/>
      <c r="V54" s="9"/>
      <c r="X54" s="9"/>
    </row>
    <row r="55" spans="4:24" ht="13.5" thickBot="1">
      <c r="D55" s="32" t="s">
        <v>19</v>
      </c>
      <c r="E55" s="33"/>
      <c r="F55" s="34">
        <f>SUM(F45:F53)</f>
        <v>98987</v>
      </c>
      <c r="G55" s="34"/>
      <c r="H55" s="34">
        <f>SUM(H45:H53)</f>
        <v>102011</v>
      </c>
      <c r="I55" s="34"/>
      <c r="J55" s="34">
        <f>SUM(J45:J53)</f>
        <v>108519</v>
      </c>
      <c r="K55" s="34"/>
      <c r="L55" s="34">
        <f>SUM(L45:L53)</f>
        <v>112877</v>
      </c>
      <c r="M55" s="2"/>
      <c r="N55" s="35">
        <f>(H55/F55)-1</f>
        <v>0.030549466091506883</v>
      </c>
      <c r="O55" s="33"/>
      <c r="P55" s="35">
        <f>(J55/H55)-1</f>
        <v>0.0637970414955249</v>
      </c>
      <c r="Q55" s="33"/>
      <c r="R55" s="35">
        <f>(L55/J55)-1</f>
        <v>0.040158866189330844</v>
      </c>
      <c r="S55" s="33"/>
      <c r="T55" s="35">
        <f>(J55/F55)-1</f>
        <v>0.09629547314293796</v>
      </c>
      <c r="U55" s="35"/>
      <c r="V55" s="35">
        <f>(L55/F55)-1</f>
        <v>0.1403214563528543</v>
      </c>
      <c r="W55" s="33"/>
      <c r="X55" s="36">
        <f>(L55/H55)-1</f>
        <v>0.10651792453754982</v>
      </c>
    </row>
    <row r="56" spans="6:24" ht="13.5" thickBot="1">
      <c r="F56" s="7"/>
      <c r="G56" s="7"/>
      <c r="H56" s="7"/>
      <c r="I56" s="7"/>
      <c r="J56" s="7"/>
      <c r="K56" s="7"/>
      <c r="L56" s="7"/>
      <c r="M56" s="2"/>
      <c r="N56" s="9"/>
      <c r="T56" s="9"/>
      <c r="U56" s="9"/>
      <c r="V56" s="9"/>
      <c r="X56" s="9"/>
    </row>
    <row r="57" spans="3:24" ht="13.5" thickBot="1">
      <c r="C57" s="17" t="s">
        <v>19</v>
      </c>
      <c r="D57" s="18"/>
      <c r="E57" s="18"/>
      <c r="F57" s="19">
        <f>SUM(F16,F29,F42,F55)</f>
        <v>120460</v>
      </c>
      <c r="G57" s="19"/>
      <c r="H57" s="19">
        <f>SUM(H16,H29,H42,H55)</f>
        <v>121537</v>
      </c>
      <c r="I57" s="19"/>
      <c r="J57" s="19">
        <f>SUM(J16,J29,J42,J55)</f>
        <v>128707</v>
      </c>
      <c r="K57" s="19"/>
      <c r="L57" s="19">
        <f>SUM(L16,L29,L42,L55)</f>
        <v>134597</v>
      </c>
      <c r="M57" s="2"/>
      <c r="N57" s="21">
        <f>(H57/F57)-1</f>
        <v>0.008940727212352728</v>
      </c>
      <c r="O57" s="18"/>
      <c r="P57" s="21">
        <f>(J57/H57)-1</f>
        <v>0.058994380312168415</v>
      </c>
      <c r="Q57" s="18"/>
      <c r="R57" s="21">
        <f>(L57/J57)-1</f>
        <v>0.045762856721079714</v>
      </c>
      <c r="S57" s="18"/>
      <c r="T57" s="21">
        <f>(J57/F57)-1</f>
        <v>0.06846256018595387</v>
      </c>
      <c r="U57" s="21"/>
      <c r="V57" s="21">
        <f>(L57/F57)-1</f>
        <v>0.11735845923958155</v>
      </c>
      <c r="W57" s="18"/>
      <c r="X57" s="22">
        <f>(L57/H57)-1</f>
        <v>0.1074569884068226</v>
      </c>
    </row>
    <row r="58" spans="1:24" ht="12.75">
      <c r="A58" s="37"/>
      <c r="B58" s="37"/>
      <c r="C58" s="37"/>
      <c r="D58" s="37"/>
      <c r="E58" s="37"/>
      <c r="F58" s="38"/>
      <c r="G58" s="38"/>
      <c r="H58" s="38"/>
      <c r="I58" s="38"/>
      <c r="J58" s="38"/>
      <c r="K58" s="38"/>
      <c r="L58" s="38"/>
      <c r="M58" s="2"/>
      <c r="N58" s="39"/>
      <c r="O58" s="37"/>
      <c r="P58" s="37"/>
      <c r="Q58" s="37"/>
      <c r="R58" s="37"/>
      <c r="S58" s="37"/>
      <c r="T58" s="39"/>
      <c r="U58" s="39"/>
      <c r="V58" s="39"/>
      <c r="W58" s="37"/>
      <c r="X58" s="39"/>
    </row>
    <row r="59" spans="1:24" ht="12.75">
      <c r="A59" s="37"/>
      <c r="B59" s="37"/>
      <c r="C59" s="37"/>
      <c r="D59" s="37"/>
      <c r="E59" s="37"/>
      <c r="F59" s="3">
        <v>1996</v>
      </c>
      <c r="G59" s="4"/>
      <c r="H59" s="3">
        <v>1997</v>
      </c>
      <c r="I59" s="4"/>
      <c r="J59" s="3" t="s">
        <v>0</v>
      </c>
      <c r="K59" s="4"/>
      <c r="L59" s="3" t="s">
        <v>1</v>
      </c>
      <c r="M59" s="2"/>
      <c r="N59" s="6" t="s">
        <v>2</v>
      </c>
      <c r="P59" s="3" t="s">
        <v>3</v>
      </c>
      <c r="Q59" s="4"/>
      <c r="R59" s="3" t="s">
        <v>4</v>
      </c>
      <c r="T59" s="3" t="s">
        <v>24</v>
      </c>
      <c r="U59" s="4"/>
      <c r="V59" s="3" t="s">
        <v>6</v>
      </c>
      <c r="X59" s="3" t="s">
        <v>7</v>
      </c>
    </row>
    <row r="60" spans="1:24" ht="12.75">
      <c r="A60" s="37"/>
      <c r="B60" s="5" t="s">
        <v>20</v>
      </c>
      <c r="C60" s="37"/>
      <c r="D60" s="37"/>
      <c r="E60" s="37"/>
      <c r="F60" s="38"/>
      <c r="G60" s="38"/>
      <c r="H60" s="38"/>
      <c r="I60" s="38"/>
      <c r="J60" s="38"/>
      <c r="K60" s="38"/>
      <c r="L60" s="38"/>
      <c r="M60" s="2"/>
      <c r="N60" s="39"/>
      <c r="O60" s="37"/>
      <c r="P60" s="37"/>
      <c r="Q60" s="37"/>
      <c r="R60" s="37"/>
      <c r="S60" s="37"/>
      <c r="T60" s="39"/>
      <c r="U60" s="39"/>
      <c r="V60" s="39"/>
      <c r="W60" s="37"/>
      <c r="X60" s="39"/>
    </row>
    <row r="61" spans="1:24" ht="12.75">
      <c r="A61" s="37"/>
      <c r="B61" s="5"/>
      <c r="C61" t="s">
        <v>27</v>
      </c>
      <c r="D61" s="37"/>
      <c r="E61" s="37"/>
      <c r="F61" s="38"/>
      <c r="G61" s="38"/>
      <c r="H61" s="38"/>
      <c r="I61" s="38"/>
      <c r="J61" s="38"/>
      <c r="K61" s="38"/>
      <c r="L61" s="38"/>
      <c r="M61" s="2"/>
      <c r="N61" s="39"/>
      <c r="O61" s="37"/>
      <c r="P61" s="37"/>
      <c r="Q61" s="37"/>
      <c r="R61" s="37"/>
      <c r="S61" s="37"/>
      <c r="T61" s="39"/>
      <c r="U61" s="39"/>
      <c r="V61" s="39"/>
      <c r="W61" s="37"/>
      <c r="X61" s="39"/>
    </row>
    <row r="62" spans="1:24" ht="12.75">
      <c r="A62" s="37"/>
      <c r="B62" s="37"/>
      <c r="D62" s="37" t="s">
        <v>9</v>
      </c>
      <c r="E62" s="37"/>
      <c r="F62" s="7">
        <f>'MedSurg (Inpatient)'!E21</f>
        <v>21118</v>
      </c>
      <c r="G62" s="7"/>
      <c r="H62" s="7">
        <f>'MedSurg (Inpatient)'!G21</f>
        <v>18047</v>
      </c>
      <c r="I62" s="7"/>
      <c r="J62" s="7">
        <f>'MedSurg (Inpatient)'!I21</f>
        <v>19229</v>
      </c>
      <c r="K62" s="7"/>
      <c r="L62" s="7">
        <f>'MedSurg (Inpatient)'!K21</f>
        <v>20680</v>
      </c>
      <c r="M62" s="2"/>
      <c r="N62" s="9">
        <f aca="true" t="shared" si="19" ref="N62:N70">(H62/F62)-1</f>
        <v>-0.14542096789468695</v>
      </c>
      <c r="P62" s="9">
        <f aca="true" t="shared" si="20" ref="P62:P70">(J62/H62)-1</f>
        <v>0.06549565024657844</v>
      </c>
      <c r="R62" s="9">
        <f aca="true" t="shared" si="21" ref="R62:R70">(L62/J62)-1</f>
        <v>0.07545894222268457</v>
      </c>
      <c r="T62" s="9">
        <f aca="true" t="shared" si="22" ref="T62:T70">(J62/F62)-1</f>
        <v>-0.08944975849985792</v>
      </c>
      <c r="U62" s="9"/>
      <c r="V62" s="9">
        <f aca="true" t="shared" si="23" ref="V62:V70">(L62/F62)-1</f>
        <v>-0.020740600435647294</v>
      </c>
      <c r="X62" s="9">
        <f aca="true" t="shared" si="24" ref="X62:X70">(L62/H62)-1</f>
        <v>0.14589682495705647</v>
      </c>
    </row>
    <row r="63" spans="1:24" ht="12.75">
      <c r="A63" s="37"/>
      <c r="B63" s="37"/>
      <c r="D63" s="37" t="s">
        <v>10</v>
      </c>
      <c r="E63" s="37"/>
      <c r="F63" s="38">
        <f>'MedSurg (Inpatient)'!E22</f>
        <v>20938</v>
      </c>
      <c r="G63" s="38"/>
      <c r="H63" s="38">
        <f>'MedSurg (Inpatient)'!G22</f>
        <v>16818</v>
      </c>
      <c r="I63" s="38"/>
      <c r="J63" s="38">
        <f>'MedSurg (Inpatient)'!I22</f>
        <v>30753</v>
      </c>
      <c r="K63" s="38"/>
      <c r="L63" s="38">
        <f>'MedSurg (Inpatient)'!K22</f>
        <v>33073</v>
      </c>
      <c r="M63" s="2"/>
      <c r="N63" s="9">
        <f t="shared" si="19"/>
        <v>-0.19677142038399087</v>
      </c>
      <c r="P63" s="9">
        <f t="shared" si="20"/>
        <v>0.8285765251516233</v>
      </c>
      <c r="R63" s="9">
        <f t="shared" si="21"/>
        <v>0.07543979449159433</v>
      </c>
      <c r="T63" s="9">
        <f t="shared" si="22"/>
        <v>0.46876492501671607</v>
      </c>
      <c r="U63" s="9"/>
      <c r="V63" s="9">
        <f t="shared" si="23"/>
        <v>0.5795682491164391</v>
      </c>
      <c r="X63" s="9">
        <f t="shared" si="24"/>
        <v>0.9665239624212154</v>
      </c>
    </row>
    <row r="64" spans="1:24" ht="12.75">
      <c r="A64" s="37"/>
      <c r="B64" s="37"/>
      <c r="D64" s="37" t="s">
        <v>11</v>
      </c>
      <c r="E64" s="37"/>
      <c r="F64" s="38">
        <f>'MedSurg (Inpatient)'!E23</f>
        <v>36286</v>
      </c>
      <c r="G64" s="38"/>
      <c r="H64" s="38">
        <f>'MedSurg (Inpatient)'!G23</f>
        <v>31833</v>
      </c>
      <c r="I64" s="38"/>
      <c r="J64" s="38">
        <f>'MedSurg (Inpatient)'!I23</f>
        <v>33918</v>
      </c>
      <c r="K64" s="38"/>
      <c r="L64" s="38">
        <f>'MedSurg (Inpatient)'!K23</f>
        <v>36477</v>
      </c>
      <c r="M64" s="2"/>
      <c r="N64" s="9">
        <f t="shared" si="19"/>
        <v>-0.12271950614562088</v>
      </c>
      <c r="P64" s="9">
        <f t="shared" si="20"/>
        <v>0.06549806804259739</v>
      </c>
      <c r="R64" s="9">
        <f t="shared" si="21"/>
        <v>0.0754466654873518</v>
      </c>
      <c r="T64" s="9">
        <f t="shared" si="22"/>
        <v>-0.06525932866670336</v>
      </c>
      <c r="U64" s="9"/>
      <c r="V64" s="9">
        <f t="shared" si="23"/>
        <v>0.005263738080802494</v>
      </c>
      <c r="X64" s="9">
        <f t="shared" si="24"/>
        <v>0.14588634435962677</v>
      </c>
    </row>
    <row r="65" spans="1:24" ht="12.75">
      <c r="A65" s="37"/>
      <c r="B65" s="37"/>
      <c r="D65" s="37" t="s">
        <v>12</v>
      </c>
      <c r="E65" s="37"/>
      <c r="F65" s="38">
        <f>'MedSurg (Inpatient)'!E24</f>
        <v>115</v>
      </c>
      <c r="G65" s="38"/>
      <c r="H65" s="38">
        <f>'MedSurg (Inpatient)'!G24</f>
        <v>745</v>
      </c>
      <c r="I65" s="38"/>
      <c r="J65" s="38">
        <f>'MedSurg (Inpatient)'!I24</f>
        <v>794</v>
      </c>
      <c r="K65" s="38"/>
      <c r="L65" s="38">
        <f>'MedSurg (Inpatient)'!K24</f>
        <v>854</v>
      </c>
      <c r="M65" s="2"/>
      <c r="N65" s="9">
        <f t="shared" si="19"/>
        <v>5.478260869565218</v>
      </c>
      <c r="P65" s="9">
        <f t="shared" si="20"/>
        <v>0.06577181208053684</v>
      </c>
      <c r="R65" s="9">
        <f t="shared" si="21"/>
        <v>0.07556675062972285</v>
      </c>
      <c r="T65" s="9">
        <f t="shared" si="22"/>
        <v>5.904347826086957</v>
      </c>
      <c r="U65" s="9"/>
      <c r="V65" s="9">
        <f t="shared" si="23"/>
        <v>6.426086956521739</v>
      </c>
      <c r="X65" s="9">
        <f t="shared" si="24"/>
        <v>0.1463087248322148</v>
      </c>
    </row>
    <row r="66" spans="1:24" ht="12.75">
      <c r="A66" s="37"/>
      <c r="B66" s="37"/>
      <c r="D66" s="37" t="s">
        <v>13</v>
      </c>
      <c r="E66" s="37"/>
      <c r="F66" s="38">
        <f>'MedSurg (Inpatient)'!E25</f>
        <v>545</v>
      </c>
      <c r="G66" s="38"/>
      <c r="H66" s="38">
        <f>'MedSurg (Inpatient)'!G25</f>
        <v>288</v>
      </c>
      <c r="I66" s="38"/>
      <c r="J66" s="38">
        <f>'MedSurg (Inpatient)'!I25</f>
        <v>307</v>
      </c>
      <c r="K66" s="38"/>
      <c r="L66" s="38">
        <f>'MedSurg (Inpatient)'!K25</f>
        <v>330</v>
      </c>
      <c r="M66" s="2"/>
      <c r="N66" s="9">
        <f t="shared" si="19"/>
        <v>-0.4715596330275229</v>
      </c>
      <c r="P66" s="9">
        <f t="shared" si="20"/>
        <v>0.06597222222222232</v>
      </c>
      <c r="R66" s="9">
        <f t="shared" si="21"/>
        <v>0.07491856677524433</v>
      </c>
      <c r="T66" s="9">
        <f t="shared" si="22"/>
        <v>-0.43669724770642204</v>
      </c>
      <c r="U66" s="9"/>
      <c r="V66" s="9">
        <f t="shared" si="23"/>
        <v>-0.39449541284403666</v>
      </c>
      <c r="X66" s="9">
        <f t="shared" si="24"/>
        <v>0.14583333333333326</v>
      </c>
    </row>
    <row r="67" spans="1:24" ht="12.75">
      <c r="A67" s="37"/>
      <c r="B67" s="37"/>
      <c r="D67" s="37" t="s">
        <v>14</v>
      </c>
      <c r="E67" s="37"/>
      <c r="F67" s="38">
        <f>'MedSurg (Inpatient)'!E26</f>
        <v>217</v>
      </c>
      <c r="G67" s="38"/>
      <c r="H67" s="38">
        <f>'MedSurg (Inpatient)'!G26</f>
        <v>158</v>
      </c>
      <c r="I67" s="38"/>
      <c r="J67" s="38">
        <f>'MedSurg (Inpatient)'!I26</f>
        <v>168</v>
      </c>
      <c r="K67" s="38"/>
      <c r="L67" s="38">
        <f>'MedSurg (Inpatient)'!K26</f>
        <v>181</v>
      </c>
      <c r="M67" s="2"/>
      <c r="N67" s="9">
        <f t="shared" si="19"/>
        <v>-0.27188940092165903</v>
      </c>
      <c r="P67" s="9">
        <f t="shared" si="20"/>
        <v>0.06329113924050622</v>
      </c>
      <c r="R67" s="9">
        <f t="shared" si="21"/>
        <v>0.07738095238095233</v>
      </c>
      <c r="T67" s="9">
        <f t="shared" si="22"/>
        <v>-0.22580645161290325</v>
      </c>
      <c r="U67" s="9"/>
      <c r="V67" s="9">
        <f t="shared" si="23"/>
        <v>-0.16589861751152069</v>
      </c>
      <c r="X67" s="9">
        <f t="shared" si="24"/>
        <v>0.14556962025316467</v>
      </c>
    </row>
    <row r="68" spans="1:24" ht="12.75">
      <c r="A68" s="37"/>
      <c r="B68" s="37"/>
      <c r="D68" s="37" t="s">
        <v>15</v>
      </c>
      <c r="E68" s="37"/>
      <c r="F68" s="38">
        <f>'MedSurg (Inpatient)'!E27</f>
        <v>2833</v>
      </c>
      <c r="G68" s="38"/>
      <c r="H68" s="38">
        <f>'MedSurg (Inpatient)'!G27</f>
        <v>2260</v>
      </c>
      <c r="I68" s="38"/>
      <c r="J68" s="38">
        <f>'MedSurg (Inpatient)'!I27</f>
        <v>2408</v>
      </c>
      <c r="K68" s="38"/>
      <c r="L68" s="38">
        <f>'MedSurg (Inpatient)'!K27</f>
        <v>2590</v>
      </c>
      <c r="M68" s="2"/>
      <c r="N68" s="9">
        <f t="shared" si="19"/>
        <v>-0.2022590893046241</v>
      </c>
      <c r="P68" s="9">
        <f t="shared" si="20"/>
        <v>0.06548672566371683</v>
      </c>
      <c r="R68" s="9">
        <f t="shared" si="21"/>
        <v>0.07558139534883712</v>
      </c>
      <c r="T68" s="9">
        <f t="shared" si="22"/>
        <v>-0.15001764913519233</v>
      </c>
      <c r="U68" s="9"/>
      <c r="V68" s="9">
        <f t="shared" si="23"/>
        <v>-0.08577479703494528</v>
      </c>
      <c r="X68" s="9">
        <f t="shared" si="24"/>
        <v>0.14601769911504414</v>
      </c>
    </row>
    <row r="69" spans="1:24" ht="12.75">
      <c r="A69" s="37"/>
      <c r="B69" s="37"/>
      <c r="D69" s="37" t="s">
        <v>16</v>
      </c>
      <c r="E69" s="37"/>
      <c r="F69" s="38">
        <f>'MedSurg (Inpatient)'!E28</f>
        <v>1016</v>
      </c>
      <c r="G69" s="38"/>
      <c r="H69" s="38">
        <f>'MedSurg (Inpatient)'!G28</f>
        <v>693</v>
      </c>
      <c r="I69" s="38"/>
      <c r="J69" s="38">
        <f>'MedSurg (Inpatient)'!I28</f>
        <v>738</v>
      </c>
      <c r="K69" s="38"/>
      <c r="L69" s="38">
        <f>'MedSurg (Inpatient)'!K28</f>
        <v>794</v>
      </c>
      <c r="M69" s="2"/>
      <c r="N69" s="9">
        <f t="shared" si="19"/>
        <v>-0.31791338582677164</v>
      </c>
      <c r="P69" s="9">
        <f t="shared" si="20"/>
        <v>0.06493506493506485</v>
      </c>
      <c r="R69" s="9">
        <f t="shared" si="21"/>
        <v>0.07588075880758804</v>
      </c>
      <c r="T69" s="9">
        <f t="shared" si="22"/>
        <v>-0.27362204724409445</v>
      </c>
      <c r="U69" s="9"/>
      <c r="V69" s="9">
        <f t="shared" si="23"/>
        <v>-0.21850393700787396</v>
      </c>
      <c r="X69" s="9">
        <f t="shared" si="24"/>
        <v>0.14574314574314573</v>
      </c>
    </row>
    <row r="70" spans="1:24" ht="12.75">
      <c r="A70" s="37"/>
      <c r="B70" s="37"/>
      <c r="D70" s="37" t="s">
        <v>17</v>
      </c>
      <c r="E70" s="37"/>
      <c r="F70" s="38">
        <f>'MedSurg (Inpatient)'!E29</f>
        <v>19</v>
      </c>
      <c r="G70" s="38"/>
      <c r="H70" s="38">
        <f>'MedSurg (Inpatient)'!G29</f>
        <v>34</v>
      </c>
      <c r="I70" s="38"/>
      <c r="J70" s="38">
        <f>'MedSurg (Inpatient)'!I29</f>
        <v>56</v>
      </c>
      <c r="K70" s="38"/>
      <c r="L70" s="38">
        <f>'MedSurg (Inpatient)'!K29</f>
        <v>39</v>
      </c>
      <c r="M70" s="2"/>
      <c r="N70" s="9">
        <f t="shared" si="19"/>
        <v>0.7894736842105263</v>
      </c>
      <c r="P70" s="9">
        <f t="shared" si="20"/>
        <v>0.6470588235294117</v>
      </c>
      <c r="R70" s="9">
        <f t="shared" si="21"/>
        <v>-0.3035714285714286</v>
      </c>
      <c r="T70" s="9">
        <f t="shared" si="22"/>
        <v>1.9473684210526314</v>
      </c>
      <c r="U70" s="9"/>
      <c r="V70" s="9">
        <f t="shared" si="23"/>
        <v>1.0526315789473686</v>
      </c>
      <c r="X70" s="9">
        <f t="shared" si="24"/>
        <v>0.1470588235294117</v>
      </c>
    </row>
    <row r="71" spans="1:24" ht="13.5" thickBot="1">
      <c r="A71" s="37"/>
      <c r="B71" s="37"/>
      <c r="C71" s="37"/>
      <c r="D71" s="37"/>
      <c r="E71" s="37"/>
      <c r="F71" s="38"/>
      <c r="G71" s="38"/>
      <c r="H71" s="38"/>
      <c r="I71" s="38"/>
      <c r="J71" s="38"/>
      <c r="K71" s="38"/>
      <c r="L71" s="38"/>
      <c r="M71" s="2"/>
      <c r="N71" s="39"/>
      <c r="O71" s="37"/>
      <c r="P71" s="37"/>
      <c r="Q71" s="37"/>
      <c r="R71" s="37"/>
      <c r="S71" s="37"/>
      <c r="T71" s="39"/>
      <c r="U71" s="39"/>
      <c r="V71" s="39"/>
      <c r="W71" s="37"/>
      <c r="X71" s="39"/>
    </row>
    <row r="72" spans="1:24" ht="13.5" thickBot="1">
      <c r="A72" s="37"/>
      <c r="B72" s="37"/>
      <c r="D72" s="32" t="s">
        <v>19</v>
      </c>
      <c r="E72" s="33"/>
      <c r="F72" s="34">
        <f>SUM(F62:F70)</f>
        <v>83087</v>
      </c>
      <c r="G72" s="34"/>
      <c r="H72" s="34">
        <f>SUM(H62:H70)</f>
        <v>70876</v>
      </c>
      <c r="I72" s="34"/>
      <c r="J72" s="34">
        <f>SUM(J62:J70)</f>
        <v>88371</v>
      </c>
      <c r="K72" s="34"/>
      <c r="L72" s="34">
        <f>SUM(L62:L70)</f>
        <v>95018</v>
      </c>
      <c r="M72" s="2"/>
      <c r="N72" s="40">
        <f>(H72/F72)-1</f>
        <v>-0.14696643277528376</v>
      </c>
      <c r="O72" s="33"/>
      <c r="P72" s="35">
        <f>(J72/H72)-1</f>
        <v>0.24683955076471586</v>
      </c>
      <c r="Q72" s="33"/>
      <c r="R72" s="35">
        <f>(L72/J72)-1</f>
        <v>0.07521698294689427</v>
      </c>
      <c r="S72" s="33"/>
      <c r="T72" s="35">
        <f>(J72/F72)-1</f>
        <v>0.06359598974568836</v>
      </c>
      <c r="U72" s="35"/>
      <c r="V72" s="35">
        <f>(L72/F72)-1</f>
        <v>0.14359647116877494</v>
      </c>
      <c r="W72" s="33"/>
      <c r="X72" s="36">
        <f>(L72/H72)-1</f>
        <v>0.34062305999209896</v>
      </c>
    </row>
    <row r="73" spans="1:24" ht="12.75">
      <c r="A73" s="37"/>
      <c r="B73" s="37"/>
      <c r="C73" s="37"/>
      <c r="D73" s="37"/>
      <c r="E73" s="37"/>
      <c r="F73" s="41"/>
      <c r="G73" s="41"/>
      <c r="H73" s="41"/>
      <c r="I73" s="41"/>
      <c r="J73" s="41"/>
      <c r="K73" s="41"/>
      <c r="L73" s="41"/>
      <c r="M73" s="2"/>
      <c r="N73" s="39"/>
      <c r="O73" s="37"/>
      <c r="P73" s="37"/>
      <c r="Q73" s="37"/>
      <c r="R73" s="37"/>
      <c r="S73" s="37"/>
      <c r="T73" s="39"/>
      <c r="U73" s="39"/>
      <c r="V73" s="39"/>
      <c r="W73" s="37"/>
      <c r="X73" s="39"/>
    </row>
    <row r="74" spans="1:24" ht="12.75">
      <c r="A74" s="37"/>
      <c r="B74" s="37"/>
      <c r="C74" t="s">
        <v>29</v>
      </c>
      <c r="F74" s="41"/>
      <c r="G74" s="41"/>
      <c r="H74" s="41"/>
      <c r="I74" s="41"/>
      <c r="J74" s="41"/>
      <c r="K74" s="41"/>
      <c r="L74" s="41"/>
      <c r="M74" s="2"/>
      <c r="N74" s="39"/>
      <c r="O74" s="37"/>
      <c r="P74" s="37"/>
      <c r="Q74" s="37"/>
      <c r="R74" s="37"/>
      <c r="S74" s="37"/>
      <c r="T74" s="39"/>
      <c r="U74" s="39"/>
      <c r="V74" s="39"/>
      <c r="W74" s="37"/>
      <c r="X74" s="39"/>
    </row>
    <row r="75" spans="1:24" ht="12.75">
      <c r="A75" s="37"/>
      <c r="B75" s="37"/>
      <c r="D75" t="s">
        <v>9</v>
      </c>
      <c r="F75" s="38">
        <f>Psych!E19</f>
        <v>2538</v>
      </c>
      <c r="G75" s="38"/>
      <c r="H75" s="38">
        <f>Psych!G19</f>
        <v>2668</v>
      </c>
      <c r="I75" s="38"/>
      <c r="J75" s="38">
        <f>Psych!I19</f>
        <v>2668</v>
      </c>
      <c r="K75" s="38"/>
      <c r="L75" s="38">
        <f>Psych!K19</f>
        <v>2668</v>
      </c>
      <c r="M75" s="2"/>
      <c r="N75" s="9">
        <f aca="true" t="shared" si="25" ref="N75:N83">(H75/F75)-1</f>
        <v>0.05122143420015757</v>
      </c>
      <c r="P75" s="9">
        <f aca="true" t="shared" si="26" ref="P75:P83">(J75/H75)-1</f>
        <v>0</v>
      </c>
      <c r="R75" s="9">
        <f aca="true" t="shared" si="27" ref="R75:R83">(L75/J75)-1</f>
        <v>0</v>
      </c>
      <c r="T75" s="9">
        <f aca="true" t="shared" si="28" ref="T75:T83">(J75/F75)-1</f>
        <v>0.05122143420015757</v>
      </c>
      <c r="U75" s="9"/>
      <c r="V75" s="9">
        <f aca="true" t="shared" si="29" ref="V75:V83">(L75/F75)-1</f>
        <v>0.05122143420015757</v>
      </c>
      <c r="X75" s="9">
        <f aca="true" t="shared" si="30" ref="X75:X83">(L75/H75)-1</f>
        <v>0</v>
      </c>
    </row>
    <row r="76" spans="1:24" ht="12.75">
      <c r="A76" s="37"/>
      <c r="B76" s="37"/>
      <c r="D76" t="s">
        <v>10</v>
      </c>
      <c r="F76" s="38">
        <f>Psych!E20</f>
        <v>11919</v>
      </c>
      <c r="G76" s="38"/>
      <c r="H76" s="38">
        <f>Psych!G20</f>
        <v>9785</v>
      </c>
      <c r="I76" s="38"/>
      <c r="J76" s="38">
        <f>Psych!I20</f>
        <v>0</v>
      </c>
      <c r="K76" s="38"/>
      <c r="L76" s="38">
        <f>Psych!K20</f>
        <v>0</v>
      </c>
      <c r="M76" s="2"/>
      <c r="N76" s="9">
        <f t="shared" si="25"/>
        <v>-0.1790418659283497</v>
      </c>
      <c r="P76" s="9">
        <f t="shared" si="26"/>
        <v>-1</v>
      </c>
      <c r="R76" s="9">
        <v>0</v>
      </c>
      <c r="T76" s="9">
        <f t="shared" si="28"/>
        <v>-1</v>
      </c>
      <c r="U76" s="9"/>
      <c r="V76" s="9">
        <f t="shared" si="29"/>
        <v>-1</v>
      </c>
      <c r="X76" s="9">
        <f t="shared" si="30"/>
        <v>-1</v>
      </c>
    </row>
    <row r="77" spans="1:24" ht="12.75">
      <c r="A77" s="37"/>
      <c r="B77" s="37"/>
      <c r="D77" t="s">
        <v>11</v>
      </c>
      <c r="F77" s="38">
        <f>Psych!E21</f>
        <v>3732</v>
      </c>
      <c r="G77" s="38"/>
      <c r="H77" s="38">
        <f>Psych!G21</f>
        <v>3131</v>
      </c>
      <c r="I77" s="38"/>
      <c r="J77" s="38">
        <f>Psych!I21</f>
        <v>0</v>
      </c>
      <c r="K77" s="38"/>
      <c r="L77" s="38">
        <f>Psych!K21</f>
        <v>0</v>
      </c>
      <c r="M77" s="2"/>
      <c r="N77" s="9">
        <f t="shared" si="25"/>
        <v>-0.16103965702036438</v>
      </c>
      <c r="P77" s="9">
        <f t="shared" si="26"/>
        <v>-1</v>
      </c>
      <c r="R77" s="9">
        <v>0</v>
      </c>
      <c r="T77" s="9">
        <f t="shared" si="28"/>
        <v>-1</v>
      </c>
      <c r="U77" s="9"/>
      <c r="V77" s="9">
        <f t="shared" si="29"/>
        <v>-1</v>
      </c>
      <c r="X77" s="9">
        <f t="shared" si="30"/>
        <v>-1</v>
      </c>
    </row>
    <row r="78" spans="1:24" ht="12.75">
      <c r="A78" s="37"/>
      <c r="B78" s="37"/>
      <c r="D78" t="s">
        <v>12</v>
      </c>
      <c r="F78" s="38">
        <f>Psych!E22</f>
        <v>8</v>
      </c>
      <c r="G78" s="38"/>
      <c r="H78" s="38">
        <f>Psych!G22</f>
        <v>154</v>
      </c>
      <c r="I78" s="38"/>
      <c r="J78" s="38">
        <f>Psych!I22</f>
        <v>154</v>
      </c>
      <c r="K78" s="38"/>
      <c r="L78" s="38">
        <f>Psych!K22</f>
        <v>154</v>
      </c>
      <c r="M78" s="2"/>
      <c r="N78" s="9">
        <f t="shared" si="25"/>
        <v>18.25</v>
      </c>
      <c r="P78" s="9">
        <f t="shared" si="26"/>
        <v>0</v>
      </c>
      <c r="R78" s="9">
        <f t="shared" si="27"/>
        <v>0</v>
      </c>
      <c r="T78" s="9">
        <f t="shared" si="28"/>
        <v>18.25</v>
      </c>
      <c r="U78" s="9"/>
      <c r="V78" s="9">
        <f t="shared" si="29"/>
        <v>18.25</v>
      </c>
      <c r="X78" s="9">
        <f t="shared" si="30"/>
        <v>0</v>
      </c>
    </row>
    <row r="79" spans="1:24" ht="12.75">
      <c r="A79" s="37"/>
      <c r="B79" s="37"/>
      <c r="D79" t="s">
        <v>13</v>
      </c>
      <c r="F79" s="38">
        <f>Psych!E23</f>
        <v>11</v>
      </c>
      <c r="G79" s="38"/>
      <c r="H79" s="38">
        <f>Psych!G23</f>
        <v>4</v>
      </c>
      <c r="I79" s="38"/>
      <c r="J79" s="38">
        <f>Psych!I23</f>
        <v>4</v>
      </c>
      <c r="K79" s="38"/>
      <c r="L79" s="38">
        <f>Psych!K23</f>
        <v>4</v>
      </c>
      <c r="M79" s="2"/>
      <c r="N79" s="9">
        <f t="shared" si="25"/>
        <v>-0.6363636363636364</v>
      </c>
      <c r="P79" s="9">
        <f t="shared" si="26"/>
        <v>0</v>
      </c>
      <c r="R79" s="9">
        <f t="shared" si="27"/>
        <v>0</v>
      </c>
      <c r="T79" s="9">
        <f t="shared" si="28"/>
        <v>-0.6363636363636364</v>
      </c>
      <c r="U79" s="9"/>
      <c r="V79" s="9">
        <f t="shared" si="29"/>
        <v>-0.6363636363636364</v>
      </c>
      <c r="X79" s="9">
        <f t="shared" si="30"/>
        <v>0</v>
      </c>
    </row>
    <row r="80" spans="1:24" ht="12.75">
      <c r="A80" s="37"/>
      <c r="B80" s="37"/>
      <c r="D80" t="s">
        <v>28</v>
      </c>
      <c r="F80" s="38">
        <f>Psych!E24</f>
        <v>0</v>
      </c>
      <c r="G80" s="38"/>
      <c r="H80" s="38">
        <f>Psych!G24</f>
        <v>0</v>
      </c>
      <c r="I80" s="38"/>
      <c r="J80" s="38">
        <f>Psych!I24</f>
        <v>0</v>
      </c>
      <c r="K80" s="38"/>
      <c r="L80" s="38">
        <f>Psych!K24</f>
        <v>0</v>
      </c>
      <c r="M80" s="2"/>
      <c r="N80" s="9">
        <v>0</v>
      </c>
      <c r="P80" s="9">
        <v>0</v>
      </c>
      <c r="R80" s="9">
        <v>0</v>
      </c>
      <c r="T80" s="9">
        <v>0</v>
      </c>
      <c r="U80" s="9"/>
      <c r="V80" s="9">
        <v>0</v>
      </c>
      <c r="X80" s="9">
        <v>0</v>
      </c>
    </row>
    <row r="81" spans="1:24" ht="12.75">
      <c r="A81" s="37"/>
      <c r="B81" s="37"/>
      <c r="D81" t="s">
        <v>15</v>
      </c>
      <c r="F81" s="38">
        <f>Psych!E25</f>
        <v>155</v>
      </c>
      <c r="G81" s="38"/>
      <c r="H81" s="38">
        <f>Psych!G25</f>
        <v>246</v>
      </c>
      <c r="I81" s="38"/>
      <c r="J81" s="38">
        <f>Psych!I25</f>
        <v>246</v>
      </c>
      <c r="K81" s="38"/>
      <c r="L81" s="38">
        <f>Psych!K25</f>
        <v>246</v>
      </c>
      <c r="M81" s="2"/>
      <c r="N81" s="9">
        <f t="shared" si="25"/>
        <v>0.5870967741935484</v>
      </c>
      <c r="P81" s="9">
        <f t="shared" si="26"/>
        <v>0</v>
      </c>
      <c r="R81" s="9">
        <f t="shared" si="27"/>
        <v>0</v>
      </c>
      <c r="T81" s="9">
        <f t="shared" si="28"/>
        <v>0.5870967741935484</v>
      </c>
      <c r="U81" s="9"/>
      <c r="V81" s="9">
        <f t="shared" si="29"/>
        <v>0.5870967741935484</v>
      </c>
      <c r="X81" s="9">
        <f t="shared" si="30"/>
        <v>0</v>
      </c>
    </row>
    <row r="82" spans="1:24" ht="12.75">
      <c r="A82" s="37"/>
      <c r="B82" s="37"/>
      <c r="D82" t="s">
        <v>16</v>
      </c>
      <c r="F82" s="38">
        <f>Psych!E26</f>
        <v>144</v>
      </c>
      <c r="G82" s="38"/>
      <c r="H82" s="38">
        <f>Psych!G26</f>
        <v>78</v>
      </c>
      <c r="I82" s="38"/>
      <c r="J82" s="38">
        <f>Psych!I26</f>
        <v>78</v>
      </c>
      <c r="K82" s="38"/>
      <c r="L82" s="38">
        <f>Psych!K26</f>
        <v>78</v>
      </c>
      <c r="M82" s="2"/>
      <c r="N82" s="9">
        <f t="shared" si="25"/>
        <v>-0.45833333333333337</v>
      </c>
      <c r="P82" s="9">
        <f t="shared" si="26"/>
        <v>0</v>
      </c>
      <c r="R82" s="9">
        <f t="shared" si="27"/>
        <v>0</v>
      </c>
      <c r="T82" s="9">
        <f t="shared" si="28"/>
        <v>-0.45833333333333337</v>
      </c>
      <c r="U82" s="9"/>
      <c r="V82" s="9">
        <f t="shared" si="29"/>
        <v>-0.45833333333333337</v>
      </c>
      <c r="X82" s="9">
        <f t="shared" si="30"/>
        <v>0</v>
      </c>
    </row>
    <row r="83" spans="1:24" ht="12.75">
      <c r="A83" s="37"/>
      <c r="B83" s="37"/>
      <c r="D83" t="s">
        <v>17</v>
      </c>
      <c r="F83" s="38">
        <f>Psych!E27</f>
        <v>17</v>
      </c>
      <c r="G83" s="38"/>
      <c r="H83" s="38">
        <f>Psych!G27</f>
        <v>24</v>
      </c>
      <c r="I83" s="38"/>
      <c r="J83" s="38">
        <f>Psych!I27</f>
        <v>24</v>
      </c>
      <c r="K83" s="38"/>
      <c r="L83" s="38">
        <f>Psych!K27</f>
        <v>24</v>
      </c>
      <c r="M83" s="2"/>
      <c r="N83" s="9">
        <f t="shared" si="25"/>
        <v>0.41176470588235303</v>
      </c>
      <c r="P83" s="9">
        <f t="shared" si="26"/>
        <v>0</v>
      </c>
      <c r="R83" s="9">
        <f t="shared" si="27"/>
        <v>0</v>
      </c>
      <c r="T83" s="9">
        <f t="shared" si="28"/>
        <v>0.41176470588235303</v>
      </c>
      <c r="U83" s="9"/>
      <c r="V83" s="9">
        <f t="shared" si="29"/>
        <v>0.41176470588235303</v>
      </c>
      <c r="X83" s="9">
        <f t="shared" si="30"/>
        <v>0</v>
      </c>
    </row>
    <row r="84" spans="1:24" ht="13.5" thickBot="1">
      <c r="A84" s="37"/>
      <c r="B84" s="37"/>
      <c r="F84" s="38"/>
      <c r="G84" s="38"/>
      <c r="H84" s="38"/>
      <c r="I84" s="38"/>
      <c r="J84" s="38"/>
      <c r="K84" s="38"/>
      <c r="L84" s="38"/>
      <c r="M84" s="2"/>
      <c r="N84" s="39"/>
      <c r="O84" s="37"/>
      <c r="P84" s="37"/>
      <c r="Q84" s="37"/>
      <c r="R84" s="37"/>
      <c r="S84" s="37"/>
      <c r="T84" s="39"/>
      <c r="U84" s="39"/>
      <c r="V84" s="39"/>
      <c r="W84" s="37"/>
      <c r="X84" s="39"/>
    </row>
    <row r="85" spans="1:24" ht="13.5" thickBot="1">
      <c r="A85" s="37"/>
      <c r="B85" s="37"/>
      <c r="D85" s="32" t="s">
        <v>19</v>
      </c>
      <c r="E85" s="33"/>
      <c r="F85" s="34">
        <f>SUM(F75:F83)</f>
        <v>18524</v>
      </c>
      <c r="G85" s="34"/>
      <c r="H85" s="34">
        <f>SUM(H75:H83)</f>
        <v>16090</v>
      </c>
      <c r="I85" s="34"/>
      <c r="J85" s="34">
        <f>SUM(J75:J83)</f>
        <v>3174</v>
      </c>
      <c r="K85" s="34"/>
      <c r="L85" s="34">
        <f>SUM(L75:L83)</f>
        <v>3174</v>
      </c>
      <c r="M85" s="2"/>
      <c r="N85" s="40">
        <f>(H85/F85)-1</f>
        <v>-0.13139710645648883</v>
      </c>
      <c r="O85" s="33"/>
      <c r="P85" s="35">
        <f>(J85/H85)-1</f>
        <v>-0.8027346177750155</v>
      </c>
      <c r="Q85" s="33"/>
      <c r="R85" s="35">
        <f>(L85/J85)-1</f>
        <v>0</v>
      </c>
      <c r="S85" s="33"/>
      <c r="T85" s="35">
        <f>(J85/F85)-1</f>
        <v>-0.8286547182034119</v>
      </c>
      <c r="U85" s="35"/>
      <c r="V85" s="35">
        <f>(L85/F85)-1</f>
        <v>-0.8286547182034119</v>
      </c>
      <c r="W85" s="33"/>
      <c r="X85" s="36">
        <f>(L85/H85)-1</f>
        <v>-0.8027346177750155</v>
      </c>
    </row>
    <row r="86" spans="1:24" ht="12.75">
      <c r="A86" s="37"/>
      <c r="B86" s="37"/>
      <c r="C86" s="37"/>
      <c r="D86" s="37"/>
      <c r="E86" s="37"/>
      <c r="F86" s="41"/>
      <c r="G86" s="41"/>
      <c r="H86" s="41"/>
      <c r="I86" s="41"/>
      <c r="J86" s="41"/>
      <c r="K86" s="41"/>
      <c r="L86" s="41"/>
      <c r="M86" s="2"/>
      <c r="N86" s="39"/>
      <c r="O86" s="37"/>
      <c r="P86" s="37"/>
      <c r="Q86" s="37"/>
      <c r="R86" s="37"/>
      <c r="S86" s="37"/>
      <c r="T86" s="39"/>
      <c r="U86" s="39"/>
      <c r="V86" s="39"/>
      <c r="W86" s="37"/>
      <c r="X86" s="39"/>
    </row>
    <row r="87" spans="1:24" ht="12.75">
      <c r="A87" s="37"/>
      <c r="B87" s="37"/>
      <c r="C87" t="s">
        <v>30</v>
      </c>
      <c r="M87" s="2"/>
      <c r="N87" s="39"/>
      <c r="O87" s="37"/>
      <c r="P87" s="37"/>
      <c r="Q87" s="37"/>
      <c r="R87" s="37"/>
      <c r="S87" s="37"/>
      <c r="T87" s="39"/>
      <c r="U87" s="39"/>
      <c r="V87" s="39"/>
      <c r="W87" s="37"/>
      <c r="X87" s="39"/>
    </row>
    <row r="88" spans="1:24" ht="12.75">
      <c r="A88" s="37"/>
      <c r="B88" s="37"/>
      <c r="D88" t="s">
        <v>9</v>
      </c>
      <c r="F88" s="7">
        <f>Rehab!E19</f>
        <v>3762</v>
      </c>
      <c r="G88" s="7"/>
      <c r="H88" s="7">
        <f>Rehab!G19</f>
        <v>4068</v>
      </c>
      <c r="I88" s="7"/>
      <c r="J88" s="7">
        <f>Rehab!I19</f>
        <v>4678</v>
      </c>
      <c r="K88" s="7"/>
      <c r="L88" s="7">
        <f>Rehab!K19</f>
        <v>5380</v>
      </c>
      <c r="M88" s="2"/>
      <c r="N88" s="9">
        <f aca="true" t="shared" si="31" ref="N88:N95">(H88/F88)-1</f>
        <v>0.08133971291866038</v>
      </c>
      <c r="P88" s="9">
        <f aca="true" t="shared" si="32" ref="P88:P95">(J88/H88)-1</f>
        <v>0.14995083579154378</v>
      </c>
      <c r="R88" s="9">
        <f aca="true" t="shared" si="33" ref="R88:R95">(L88/J88)-1</f>
        <v>0.15006412997007268</v>
      </c>
      <c r="T88" s="9">
        <f aca="true" t="shared" si="34" ref="T88:T95">(J88/F88)-1</f>
        <v>0.24348750664540142</v>
      </c>
      <c r="U88" s="9"/>
      <c r="V88" s="9">
        <f aca="true" t="shared" si="35" ref="V88:V95">(L88/F88)-1</f>
        <v>0.4300903774587985</v>
      </c>
      <c r="X88" s="9">
        <f aca="true" t="shared" si="36" ref="X88:X95">(L88/H88)-1</f>
        <v>0.32251720747295964</v>
      </c>
    </row>
    <row r="89" spans="1:24" ht="12.75">
      <c r="A89" s="37"/>
      <c r="B89" s="37"/>
      <c r="D89" t="s">
        <v>10</v>
      </c>
      <c r="F89" s="7">
        <f>Rehab!E20</f>
        <v>708</v>
      </c>
      <c r="G89" s="7"/>
      <c r="H89" s="7">
        <f>Rehab!G20</f>
        <v>654</v>
      </c>
      <c r="I89" s="7"/>
      <c r="J89" s="7">
        <f>Rehab!I20</f>
        <v>752</v>
      </c>
      <c r="K89" s="7"/>
      <c r="L89" s="7">
        <f>Rehab!K20</f>
        <v>865</v>
      </c>
      <c r="M89" s="2"/>
      <c r="N89" s="9">
        <f t="shared" si="31"/>
        <v>-0.07627118644067798</v>
      </c>
      <c r="P89" s="9">
        <f t="shared" si="32"/>
        <v>0.14984709480122316</v>
      </c>
      <c r="R89" s="9">
        <f t="shared" si="33"/>
        <v>0.1502659574468086</v>
      </c>
      <c r="T89" s="9">
        <f t="shared" si="34"/>
        <v>0.062146892655367214</v>
      </c>
      <c r="U89" s="9"/>
      <c r="V89" s="9">
        <f t="shared" si="35"/>
        <v>0.22175141242937846</v>
      </c>
      <c r="X89" s="9">
        <f t="shared" si="36"/>
        <v>0.32262996941896027</v>
      </c>
    </row>
    <row r="90" spans="1:24" ht="12.75">
      <c r="A90" s="37"/>
      <c r="B90" s="37"/>
      <c r="D90" t="s">
        <v>11</v>
      </c>
      <c r="F90" s="7">
        <f>Rehab!E21</f>
        <v>798</v>
      </c>
      <c r="G90" s="7"/>
      <c r="H90" s="7">
        <f>Rehab!G21</f>
        <v>275</v>
      </c>
      <c r="I90" s="7"/>
      <c r="J90" s="7">
        <f>Rehab!I21</f>
        <v>0</v>
      </c>
      <c r="K90" s="7"/>
      <c r="L90" s="7">
        <f>Rehab!K21</f>
        <v>0</v>
      </c>
      <c r="M90" s="2"/>
      <c r="N90" s="9">
        <f t="shared" si="31"/>
        <v>-0.6553884711779449</v>
      </c>
      <c r="P90" s="9">
        <f t="shared" si="32"/>
        <v>-1</v>
      </c>
      <c r="R90" s="9">
        <v>0</v>
      </c>
      <c r="T90" s="9">
        <f t="shared" si="34"/>
        <v>-1</v>
      </c>
      <c r="U90" s="9"/>
      <c r="V90" s="9">
        <f t="shared" si="35"/>
        <v>-1</v>
      </c>
      <c r="X90" s="9">
        <f t="shared" si="36"/>
        <v>-1</v>
      </c>
    </row>
    <row r="91" spans="1:24" ht="12.75">
      <c r="A91" s="37"/>
      <c r="B91" s="37"/>
      <c r="D91" t="s">
        <v>12</v>
      </c>
      <c r="F91" s="7">
        <f>Rehab!E22</f>
        <v>20</v>
      </c>
      <c r="G91" s="7"/>
      <c r="H91" s="7">
        <f>Rehab!G22</f>
        <v>75</v>
      </c>
      <c r="I91" s="7"/>
      <c r="J91" s="7">
        <f>Rehab!I22</f>
        <v>86</v>
      </c>
      <c r="K91" s="7"/>
      <c r="L91" s="7">
        <f>Rehab!K22</f>
        <v>99</v>
      </c>
      <c r="M91" s="2"/>
      <c r="N91" s="9">
        <f t="shared" si="31"/>
        <v>2.75</v>
      </c>
      <c r="P91" s="9">
        <f t="shared" si="32"/>
        <v>0.14666666666666672</v>
      </c>
      <c r="R91" s="9">
        <f t="shared" si="33"/>
        <v>0.15116279069767447</v>
      </c>
      <c r="T91" s="9">
        <f t="shared" si="34"/>
        <v>3.3</v>
      </c>
      <c r="U91" s="9"/>
      <c r="V91" s="9">
        <f t="shared" si="35"/>
        <v>3.95</v>
      </c>
      <c r="X91" s="9">
        <f t="shared" si="36"/>
        <v>0.32000000000000006</v>
      </c>
    </row>
    <row r="92" spans="1:24" ht="12.75">
      <c r="A92" s="37"/>
      <c r="B92" s="37"/>
      <c r="D92" t="s">
        <v>13</v>
      </c>
      <c r="F92" s="7">
        <f>Rehab!E23</f>
        <v>58</v>
      </c>
      <c r="G92" s="7"/>
      <c r="H92" s="7">
        <f>Rehab!G23</f>
        <v>8</v>
      </c>
      <c r="I92" s="7"/>
      <c r="J92" s="7">
        <f>Rehab!I23</f>
        <v>9</v>
      </c>
      <c r="K92" s="7"/>
      <c r="L92" s="7">
        <f>Rehab!K23</f>
        <v>11</v>
      </c>
      <c r="M92" s="2"/>
      <c r="N92" s="9">
        <f t="shared" si="31"/>
        <v>-0.8620689655172413</v>
      </c>
      <c r="P92" s="9">
        <f t="shared" si="32"/>
        <v>0.125</v>
      </c>
      <c r="R92" s="9">
        <f t="shared" si="33"/>
        <v>0.22222222222222232</v>
      </c>
      <c r="T92" s="9">
        <f t="shared" si="34"/>
        <v>-0.8448275862068966</v>
      </c>
      <c r="U92" s="9"/>
      <c r="V92" s="9">
        <f t="shared" si="35"/>
        <v>-0.8103448275862069</v>
      </c>
      <c r="X92" s="9">
        <f t="shared" si="36"/>
        <v>0.375</v>
      </c>
    </row>
    <row r="93" spans="1:24" ht="12.75">
      <c r="A93" s="37"/>
      <c r="B93" s="37"/>
      <c r="D93" t="s">
        <v>28</v>
      </c>
      <c r="F93" s="7">
        <f>Rehab!E24</f>
        <v>7</v>
      </c>
      <c r="G93" s="7"/>
      <c r="H93" s="7">
        <f>Rehab!G24</f>
        <v>13</v>
      </c>
      <c r="I93" s="7"/>
      <c r="J93" s="7">
        <f>Rehab!I24</f>
        <v>15</v>
      </c>
      <c r="K93" s="7"/>
      <c r="L93" s="7">
        <f>Rehab!K24</f>
        <v>17</v>
      </c>
      <c r="M93" s="2"/>
      <c r="N93" s="9">
        <f t="shared" si="31"/>
        <v>0.8571428571428572</v>
      </c>
      <c r="P93" s="9">
        <f t="shared" si="32"/>
        <v>0.15384615384615374</v>
      </c>
      <c r="R93" s="9">
        <f t="shared" si="33"/>
        <v>0.1333333333333333</v>
      </c>
      <c r="T93" s="9">
        <f t="shared" si="34"/>
        <v>1.1428571428571428</v>
      </c>
      <c r="U93" s="9"/>
      <c r="V93" s="9">
        <f t="shared" si="35"/>
        <v>1.4285714285714284</v>
      </c>
      <c r="X93" s="9">
        <f t="shared" si="36"/>
        <v>0.3076923076923077</v>
      </c>
    </row>
    <row r="94" spans="1:24" ht="12.75">
      <c r="A94" s="37"/>
      <c r="B94" s="37"/>
      <c r="D94" t="s">
        <v>15</v>
      </c>
      <c r="F94" s="7">
        <f>Rehab!E25</f>
        <v>103</v>
      </c>
      <c r="G94" s="7"/>
      <c r="H94" s="7">
        <f>Rehab!G25</f>
        <v>46</v>
      </c>
      <c r="I94" s="7"/>
      <c r="J94" s="7">
        <f>Rehab!I25</f>
        <v>53</v>
      </c>
      <c r="K94" s="7"/>
      <c r="L94" s="7">
        <f>Rehab!K25</f>
        <v>61</v>
      </c>
      <c r="M94" s="2"/>
      <c r="N94" s="9">
        <f t="shared" si="31"/>
        <v>-0.5533980582524272</v>
      </c>
      <c r="P94" s="9">
        <f t="shared" si="32"/>
        <v>0.15217391304347827</v>
      </c>
      <c r="R94" s="9">
        <f t="shared" si="33"/>
        <v>0.15094339622641506</v>
      </c>
      <c r="T94" s="9">
        <f t="shared" si="34"/>
        <v>-0.4854368932038835</v>
      </c>
      <c r="U94" s="9"/>
      <c r="V94" s="9">
        <f t="shared" si="35"/>
        <v>-0.4077669902912622</v>
      </c>
      <c r="X94" s="9">
        <f t="shared" si="36"/>
        <v>0.326086956521739</v>
      </c>
    </row>
    <row r="95" spans="1:24" ht="12.75">
      <c r="A95" s="37"/>
      <c r="B95" s="37"/>
      <c r="D95" t="s">
        <v>16</v>
      </c>
      <c r="F95" s="7">
        <f>Rehab!E26</f>
        <v>8</v>
      </c>
      <c r="G95" s="7"/>
      <c r="H95" s="7">
        <f>Rehab!G26</f>
        <v>87</v>
      </c>
      <c r="I95" s="7"/>
      <c r="J95" s="7">
        <f>Rehab!I26</f>
        <v>100</v>
      </c>
      <c r="K95" s="7"/>
      <c r="L95" s="7">
        <f>Rehab!K26</f>
        <v>115</v>
      </c>
      <c r="M95" s="2"/>
      <c r="N95" s="9">
        <f t="shared" si="31"/>
        <v>9.875</v>
      </c>
      <c r="P95" s="9">
        <f t="shared" si="32"/>
        <v>0.14942528735632177</v>
      </c>
      <c r="R95" s="9">
        <f t="shared" si="33"/>
        <v>0.1499999999999999</v>
      </c>
      <c r="T95" s="9">
        <f t="shared" si="34"/>
        <v>11.5</v>
      </c>
      <c r="U95" s="9"/>
      <c r="V95" s="9">
        <f t="shared" si="35"/>
        <v>13.375</v>
      </c>
      <c r="X95" s="9">
        <f t="shared" si="36"/>
        <v>0.32183908045977017</v>
      </c>
    </row>
    <row r="96" spans="1:24" ht="12.75">
      <c r="A96" s="37"/>
      <c r="B96" s="37"/>
      <c r="D96" t="s">
        <v>17</v>
      </c>
      <c r="F96" s="7">
        <f>Rehab!E27</f>
        <v>0</v>
      </c>
      <c r="G96" s="7"/>
      <c r="H96" s="7">
        <f>Rehab!G27</f>
        <v>0</v>
      </c>
      <c r="I96" s="7"/>
      <c r="J96" s="7">
        <f>Rehab!I27</f>
        <v>0</v>
      </c>
      <c r="K96" s="7"/>
      <c r="L96" s="7">
        <f>Rehab!K27</f>
        <v>0</v>
      </c>
      <c r="M96" s="2"/>
      <c r="N96" s="9">
        <v>0</v>
      </c>
      <c r="P96" s="9">
        <v>0</v>
      </c>
      <c r="R96" s="9">
        <v>0</v>
      </c>
      <c r="T96" s="9">
        <v>0</v>
      </c>
      <c r="U96" s="9"/>
      <c r="V96" s="9">
        <v>0</v>
      </c>
      <c r="X96" s="9">
        <v>0</v>
      </c>
    </row>
    <row r="97" spans="1:24" ht="13.5" thickBot="1">
      <c r="A97" s="37"/>
      <c r="B97" s="37"/>
      <c r="F97" s="41"/>
      <c r="G97" s="41"/>
      <c r="H97" s="41"/>
      <c r="I97" s="41"/>
      <c r="J97" s="41"/>
      <c r="K97" s="41"/>
      <c r="L97" s="41"/>
      <c r="M97" s="2"/>
      <c r="N97" s="39"/>
      <c r="O97" s="37"/>
      <c r="P97" s="37"/>
      <c r="Q97" s="37"/>
      <c r="R97" s="37"/>
      <c r="S97" s="37"/>
      <c r="T97" s="39"/>
      <c r="U97" s="39"/>
      <c r="V97" s="39"/>
      <c r="W97" s="37"/>
      <c r="X97" s="39"/>
    </row>
    <row r="98" spans="1:24" ht="13.5" thickBot="1">
      <c r="A98" s="37"/>
      <c r="B98" s="37"/>
      <c r="D98" s="32" t="s">
        <v>19</v>
      </c>
      <c r="E98" s="33"/>
      <c r="F98" s="34">
        <f>SUM(F88:F96)</f>
        <v>5464</v>
      </c>
      <c r="G98" s="34"/>
      <c r="H98" s="34">
        <f>SUM(H88:H96)</f>
        <v>5226</v>
      </c>
      <c r="I98" s="34"/>
      <c r="J98" s="34">
        <f>SUM(J88:J96)</f>
        <v>5693</v>
      </c>
      <c r="K98" s="34"/>
      <c r="L98" s="34">
        <f>SUM(L88:L96)</f>
        <v>6548</v>
      </c>
      <c r="M98" s="2"/>
      <c r="N98" s="40">
        <f>(H98/F98)-1</f>
        <v>-0.043557833089311826</v>
      </c>
      <c r="O98" s="33"/>
      <c r="P98" s="35">
        <f>(J98/H98)-1</f>
        <v>0.0893608878683505</v>
      </c>
      <c r="Q98" s="33"/>
      <c r="R98" s="35">
        <f>(L98/J98)-1</f>
        <v>0.15018443702792905</v>
      </c>
      <c r="S98" s="33"/>
      <c r="T98" s="35">
        <f>(J98/F98)-1</f>
        <v>0.04191068814055643</v>
      </c>
      <c r="U98" s="35"/>
      <c r="V98" s="35">
        <f>(L98/F98)-1</f>
        <v>0.198389458272328</v>
      </c>
      <c r="W98" s="33"/>
      <c r="X98" s="36">
        <f>(L98/H98)-1</f>
        <v>0.25296593953310365</v>
      </c>
    </row>
    <row r="99" spans="1:24" ht="13.5" thickBot="1">
      <c r="A99" s="37"/>
      <c r="B99" s="37"/>
      <c r="C99" s="37"/>
      <c r="D99" s="37"/>
      <c r="E99" s="37"/>
      <c r="F99" s="41"/>
      <c r="G99" s="41"/>
      <c r="H99" s="41"/>
      <c r="I99" s="41"/>
      <c r="J99" s="41"/>
      <c r="K99" s="41"/>
      <c r="L99" s="41"/>
      <c r="M99" s="2"/>
      <c r="N99" s="39"/>
      <c r="O99" s="37"/>
      <c r="P99" s="37"/>
      <c r="Q99" s="37"/>
      <c r="R99" s="37"/>
      <c r="S99" s="37"/>
      <c r="T99" s="39"/>
      <c r="U99" s="39"/>
      <c r="V99" s="39"/>
      <c r="W99" s="37"/>
      <c r="X99" s="39"/>
    </row>
    <row r="100" spans="1:24" ht="13.5" thickBot="1">
      <c r="A100" s="37"/>
      <c r="B100" s="37"/>
      <c r="C100" s="42" t="s">
        <v>19</v>
      </c>
      <c r="D100" s="19"/>
      <c r="E100" s="19"/>
      <c r="F100" s="19">
        <f>SUM(F72,F85,F98)</f>
        <v>107075</v>
      </c>
      <c r="G100" s="19"/>
      <c r="H100" s="19">
        <f>SUM(H72,H85,H98)</f>
        <v>92192</v>
      </c>
      <c r="I100" s="19"/>
      <c r="J100" s="19">
        <f>SUM(J72,J85,J98)</f>
        <v>97238</v>
      </c>
      <c r="K100" s="19"/>
      <c r="L100" s="28">
        <f>SUM(L72,L85,L98)</f>
        <v>104740</v>
      </c>
      <c r="M100" s="2"/>
      <c r="N100" s="43">
        <f>(H100/F100)-1</f>
        <v>-0.13899603081951906</v>
      </c>
      <c r="O100" s="18"/>
      <c r="P100" s="21">
        <f>(J100/H100)-1</f>
        <v>0.05473359944463718</v>
      </c>
      <c r="Q100" s="18"/>
      <c r="R100" s="21">
        <f>(L100/J100)-1</f>
        <v>0.07715090808120273</v>
      </c>
      <c r="S100" s="18"/>
      <c r="T100" s="21">
        <f>(J100/F100)-1</f>
        <v>-0.09187018445015172</v>
      </c>
      <c r="U100" s="21"/>
      <c r="V100" s="21">
        <f>(L100/F100)-1</f>
        <v>-0.021807144524865762</v>
      </c>
      <c r="W100" s="18"/>
      <c r="X100" s="22">
        <f>(L100/H100)-1</f>
        <v>0.1361072544255466</v>
      </c>
    </row>
    <row r="101" spans="1:24" ht="12.75">
      <c r="A101" s="37"/>
      <c r="B101" s="37"/>
      <c r="C101" s="37"/>
      <c r="D101" s="37"/>
      <c r="E101" s="37"/>
      <c r="F101" s="41"/>
      <c r="G101" s="41"/>
      <c r="H101" s="41"/>
      <c r="I101" s="41"/>
      <c r="J101" s="41"/>
      <c r="K101" s="41"/>
      <c r="L101" s="41"/>
      <c r="M101" s="2"/>
      <c r="N101" s="39"/>
      <c r="O101" s="37"/>
      <c r="P101" s="37"/>
      <c r="Q101" s="37"/>
      <c r="R101" s="37"/>
      <c r="S101" s="37"/>
      <c r="T101" s="39"/>
      <c r="U101" s="39"/>
      <c r="V101" s="39"/>
      <c r="W101" s="37"/>
      <c r="X101" s="39"/>
    </row>
    <row r="102" spans="1:24" ht="12.75">
      <c r="A102" s="37"/>
      <c r="B102" s="37"/>
      <c r="C102" s="37"/>
      <c r="D102" s="37"/>
      <c r="E102" s="37"/>
      <c r="F102" s="41"/>
      <c r="G102" s="41"/>
      <c r="H102" s="41"/>
      <c r="I102" s="41"/>
      <c r="J102" s="41"/>
      <c r="K102" s="41"/>
      <c r="L102" s="41"/>
      <c r="M102" s="2"/>
      <c r="N102" s="39"/>
      <c r="O102" s="37"/>
      <c r="P102" s="37"/>
      <c r="Q102" s="37"/>
      <c r="R102" s="37"/>
      <c r="S102" s="37"/>
      <c r="T102" s="39"/>
      <c r="U102" s="39"/>
      <c r="V102" s="39"/>
      <c r="W102" s="37"/>
      <c r="X102" s="39"/>
    </row>
    <row r="103" spans="1:24" ht="12.75">
      <c r="A103" s="37"/>
      <c r="B103" s="37"/>
      <c r="C103" s="37"/>
      <c r="D103" s="37"/>
      <c r="E103" s="37"/>
      <c r="F103" s="3">
        <v>1996</v>
      </c>
      <c r="G103" s="4"/>
      <c r="H103" s="3">
        <v>1997</v>
      </c>
      <c r="I103" s="4"/>
      <c r="J103" s="3" t="s">
        <v>0</v>
      </c>
      <c r="K103" s="4"/>
      <c r="L103" s="3" t="s">
        <v>1</v>
      </c>
      <c r="M103" s="2"/>
      <c r="N103" s="6" t="s">
        <v>2</v>
      </c>
      <c r="P103" s="3" t="s">
        <v>3</v>
      </c>
      <c r="Q103" s="4"/>
      <c r="R103" s="3" t="s">
        <v>4</v>
      </c>
      <c r="T103" s="3" t="s">
        <v>24</v>
      </c>
      <c r="U103" s="4"/>
      <c r="V103" s="3" t="s">
        <v>6</v>
      </c>
      <c r="X103" s="3" t="s">
        <v>7</v>
      </c>
    </row>
    <row r="104" spans="2:24" ht="12.75">
      <c r="B104" s="6" t="s">
        <v>21</v>
      </c>
      <c r="F104" s="23"/>
      <c r="G104" s="23"/>
      <c r="H104" s="23"/>
      <c r="I104" s="23"/>
      <c r="J104" s="23"/>
      <c r="K104" s="23"/>
      <c r="L104" s="23"/>
      <c r="M104" s="2"/>
      <c r="N104" s="9"/>
      <c r="T104" s="9"/>
      <c r="U104" s="9"/>
      <c r="V104" s="9"/>
      <c r="X104" s="9"/>
    </row>
    <row r="105" spans="6:24" ht="12.75">
      <c r="F105" s="23"/>
      <c r="G105" s="23"/>
      <c r="H105" s="23"/>
      <c r="I105" s="23"/>
      <c r="J105" s="23"/>
      <c r="K105" s="23"/>
      <c r="L105" s="23"/>
      <c r="M105" s="2"/>
      <c r="N105" s="9"/>
      <c r="T105" s="9"/>
      <c r="U105" s="9"/>
      <c r="V105" s="9"/>
      <c r="X105" s="9"/>
    </row>
    <row r="106" spans="3:24" ht="12.75">
      <c r="C106" t="s">
        <v>27</v>
      </c>
      <c r="F106" s="24"/>
      <c r="G106" s="24"/>
      <c r="H106" s="24"/>
      <c r="I106" s="24"/>
      <c r="J106" s="24"/>
      <c r="K106" s="24"/>
      <c r="L106" s="24"/>
      <c r="M106" s="2"/>
      <c r="N106" s="9"/>
      <c r="T106" s="9"/>
      <c r="U106" s="9"/>
      <c r="V106" s="9"/>
      <c r="X106" s="9"/>
    </row>
    <row r="107" spans="4:24" ht="12.75">
      <c r="D107" t="s">
        <v>9</v>
      </c>
      <c r="F107" s="24">
        <f>'MedSurg (Inpatient)'!E37</f>
        <v>78512134</v>
      </c>
      <c r="G107" s="24"/>
      <c r="H107" s="24">
        <f>'MedSurg (Inpatient)'!G37</f>
        <v>69771494</v>
      </c>
      <c r="I107" s="24"/>
      <c r="J107" s="24">
        <f>'MedSurg (Inpatient)'!I37</f>
        <v>74341527</v>
      </c>
      <c r="K107" s="24"/>
      <c r="L107" s="24">
        <f>'MedSurg (Inpatient)'!K37</f>
        <v>79950824</v>
      </c>
      <c r="M107" s="2"/>
      <c r="N107" s="9">
        <f aca="true" t="shared" si="37" ref="N107:N115">(H107/F107)-1</f>
        <v>-0.11132852407247007</v>
      </c>
      <c r="P107" s="9">
        <f aca="true" t="shared" si="38" ref="P107:P115">(J107/H107)-1</f>
        <v>0.06550000204954753</v>
      </c>
      <c r="R107" s="9">
        <f aca="true" t="shared" si="39" ref="R107:R115">(L107/J107)-1</f>
        <v>0.07545307752422148</v>
      </c>
      <c r="T107" s="9">
        <f aca="true" t="shared" si="40" ref="T107:T115">(J107/F107)-1</f>
        <v>-0.053120540577842434</v>
      </c>
      <c r="U107" s="9"/>
      <c r="V107" s="9">
        <f aca="true" t="shared" si="41" ref="V107:V115">(L107/F107)-1</f>
        <v>0.01832442868003059</v>
      </c>
      <c r="X107" s="9">
        <f aca="true" t="shared" si="42" ref="X107:X115">(L107/H107)-1</f>
        <v>0.14589525630625033</v>
      </c>
    </row>
    <row r="108" spans="4:24" ht="12.75">
      <c r="D108" t="s">
        <v>10</v>
      </c>
      <c r="F108" s="24">
        <f>'MedSurg (Inpatient)'!E38</f>
        <v>66279382</v>
      </c>
      <c r="G108" s="24"/>
      <c r="H108" s="24">
        <f>'MedSurg (Inpatient)'!G38</f>
        <v>56068285</v>
      </c>
      <c r="I108" s="24"/>
      <c r="J108" s="24">
        <f>'MedSurg (Inpatient)'!I38</f>
        <v>102525335</v>
      </c>
      <c r="K108" s="24"/>
      <c r="L108" s="24">
        <f>'MedSurg (Inpatient)'!K38</f>
        <v>110261187</v>
      </c>
      <c r="M108" s="2"/>
      <c r="N108" s="9">
        <f t="shared" si="37"/>
        <v>-0.15406143949863627</v>
      </c>
      <c r="P108" s="9">
        <f t="shared" si="38"/>
        <v>0.82857982904239</v>
      </c>
      <c r="R108" s="9">
        <f t="shared" si="39"/>
        <v>0.07545307703700743</v>
      </c>
      <c r="T108" s="9">
        <f t="shared" si="40"/>
        <v>0.5468661883419492</v>
      </c>
      <c r="U108" s="9"/>
      <c r="V108" s="9">
        <f t="shared" si="41"/>
        <v>0.6635820020168564</v>
      </c>
      <c r="X108" s="9">
        <f t="shared" si="42"/>
        <v>0.9665518037514433</v>
      </c>
    </row>
    <row r="109" spans="4:24" ht="12.75">
      <c r="D109" t="s">
        <v>11</v>
      </c>
      <c r="F109" s="24">
        <f>'MedSurg (Inpatient)'!E39</f>
        <v>153448179</v>
      </c>
      <c r="G109" s="24"/>
      <c r="H109" s="24">
        <f>'MedSurg (Inpatient)'!G39</f>
        <v>142264484</v>
      </c>
      <c r="I109" s="24"/>
      <c r="J109" s="24">
        <f>'MedSurg (Inpatient)'!I39</f>
        <v>151582808</v>
      </c>
      <c r="K109" s="24"/>
      <c r="L109" s="24">
        <f>'MedSurg (Inpatient)'!K39</f>
        <v>165020197</v>
      </c>
      <c r="M109" s="2"/>
      <c r="N109" s="9">
        <f t="shared" si="37"/>
        <v>-0.07288255274766087</v>
      </c>
      <c r="P109" s="9">
        <f t="shared" si="38"/>
        <v>0.06550000209469009</v>
      </c>
      <c r="R109" s="9">
        <f t="shared" si="39"/>
        <v>0.08864718352492851</v>
      </c>
      <c r="T109" s="9">
        <f t="shared" si="40"/>
        <v>-0.012156358010608881</v>
      </c>
      <c r="U109" s="9"/>
      <c r="V109" s="9">
        <f t="shared" si="41"/>
        <v>0.07541319861475837</v>
      </c>
      <c r="X109" s="9">
        <f t="shared" si="42"/>
        <v>0.15995357632618967</v>
      </c>
    </row>
    <row r="110" spans="4:24" ht="12.75">
      <c r="D110" t="s">
        <v>12</v>
      </c>
      <c r="F110" s="24">
        <f>'MedSurg (Inpatient)'!E40</f>
        <v>390828</v>
      </c>
      <c r="G110" s="24"/>
      <c r="H110" s="24">
        <f>'MedSurg (Inpatient)'!G40</f>
        <v>2404574</v>
      </c>
      <c r="I110" s="24"/>
      <c r="J110" s="24">
        <f>'MedSurg (Inpatient)'!I40</f>
        <v>2562074</v>
      </c>
      <c r="K110" s="24"/>
      <c r="L110" s="24">
        <f>'MedSurg (Inpatient)'!K40</f>
        <v>2755390</v>
      </c>
      <c r="M110" s="2"/>
      <c r="N110" s="9">
        <f t="shared" si="37"/>
        <v>5.152512102510567</v>
      </c>
      <c r="P110" s="9">
        <f t="shared" si="38"/>
        <v>0.06550016759725419</v>
      </c>
      <c r="R110" s="9">
        <f t="shared" si="39"/>
        <v>0.07545293383407348</v>
      </c>
      <c r="T110" s="9">
        <f t="shared" si="40"/>
        <v>5.555502676369144</v>
      </c>
      <c r="U110" s="9"/>
      <c r="V110" s="9">
        <f t="shared" si="41"/>
        <v>6.050134586058317</v>
      </c>
      <c r="X110" s="9">
        <f t="shared" si="42"/>
        <v>0.14589528124316398</v>
      </c>
    </row>
    <row r="111" spans="4:24" ht="12.75">
      <c r="D111" t="s">
        <v>13</v>
      </c>
      <c r="F111" s="24">
        <f>'MedSurg (Inpatient)'!E41</f>
        <v>2243317</v>
      </c>
      <c r="G111" s="24"/>
      <c r="H111" s="24">
        <f>'MedSurg (Inpatient)'!G41</f>
        <v>1260361</v>
      </c>
      <c r="I111" s="24"/>
      <c r="J111" s="24">
        <f>'MedSurg (Inpatient)'!I41</f>
        <v>1342915</v>
      </c>
      <c r="K111" s="24"/>
      <c r="L111" s="24">
        <f>'MedSurg (Inpatient)'!K41</f>
        <v>1444242</v>
      </c>
      <c r="M111" s="2"/>
      <c r="N111" s="9">
        <f t="shared" si="37"/>
        <v>-0.43817079797460634</v>
      </c>
      <c r="P111" s="9">
        <f t="shared" si="38"/>
        <v>0.06550028126862073</v>
      </c>
      <c r="R111" s="9">
        <f t="shared" si="39"/>
        <v>0.07545302569410572</v>
      </c>
      <c r="T111" s="9">
        <f t="shared" si="40"/>
        <v>-0.40137082721701833</v>
      </c>
      <c r="U111" s="9"/>
      <c r="V111" s="9">
        <f t="shared" si="41"/>
        <v>-0.35620244486178276</v>
      </c>
      <c r="X111" s="9">
        <f t="shared" si="42"/>
        <v>0.1458955013682588</v>
      </c>
    </row>
    <row r="112" spans="4:24" ht="12.75">
      <c r="D112" t="s">
        <v>14</v>
      </c>
      <c r="F112" s="24">
        <f>'MedSurg (Inpatient)'!E42</f>
        <v>1082096</v>
      </c>
      <c r="G112" s="24"/>
      <c r="H112" s="24">
        <f>'MedSurg (Inpatient)'!G42</f>
        <v>938371</v>
      </c>
      <c r="I112" s="24"/>
      <c r="J112" s="24">
        <f>'MedSurg (Inpatient)'!I42</f>
        <v>999834</v>
      </c>
      <c r="K112" s="24"/>
      <c r="L112" s="24">
        <f>'MedSurg (Inpatient)'!K42</f>
        <v>1075275</v>
      </c>
      <c r="M112" s="2"/>
      <c r="N112" s="9">
        <f t="shared" si="37"/>
        <v>-0.13282093270837336</v>
      </c>
      <c r="P112" s="9">
        <f t="shared" si="38"/>
        <v>0.06549967976418714</v>
      </c>
      <c r="R112" s="9">
        <f t="shared" si="39"/>
        <v>0.07545352528519733</v>
      </c>
      <c r="T112" s="9">
        <f t="shared" si="40"/>
        <v>-0.07602098150256542</v>
      </c>
      <c r="U112" s="9"/>
      <c r="V112" s="9">
        <f t="shared" si="41"/>
        <v>-0.006303507267377384</v>
      </c>
      <c r="X112" s="9">
        <f t="shared" si="42"/>
        <v>0.1458953867926438</v>
      </c>
    </row>
    <row r="113" spans="4:24" ht="12.75">
      <c r="D113" t="s">
        <v>15</v>
      </c>
      <c r="F113" s="24">
        <f>'MedSurg (Inpatient)'!E43</f>
        <v>11924664</v>
      </c>
      <c r="G113" s="24"/>
      <c r="H113" s="24">
        <f>'MedSurg (Inpatient)'!G43</f>
        <v>9636400</v>
      </c>
      <c r="I113" s="24"/>
      <c r="J113" s="24">
        <f>'MedSurg (Inpatient)'!I43</f>
        <v>10267584</v>
      </c>
      <c r="K113" s="24"/>
      <c r="L113" s="24">
        <f>'MedSurg (Inpatient)'!K43</f>
        <v>11042305</v>
      </c>
      <c r="M113" s="2"/>
      <c r="N113" s="9">
        <f t="shared" si="37"/>
        <v>-0.19189337326401812</v>
      </c>
      <c r="P113" s="9">
        <f t="shared" si="38"/>
        <v>0.06549997924536144</v>
      </c>
      <c r="R113" s="9">
        <f t="shared" si="39"/>
        <v>0.07545309587922544</v>
      </c>
      <c r="T113" s="9">
        <f t="shared" si="40"/>
        <v>-0.13896240598477239</v>
      </c>
      <c r="U113" s="9"/>
      <c r="V113" s="9">
        <f t="shared" si="41"/>
        <v>-0.07399445384792391</v>
      </c>
      <c r="X113" s="9">
        <f t="shared" si="42"/>
        <v>0.1458952513386742</v>
      </c>
    </row>
    <row r="114" spans="4:24" ht="12.75">
      <c r="D114" t="s">
        <v>16</v>
      </c>
      <c r="F114" s="24">
        <f>'MedSurg (Inpatient)'!E44</f>
        <v>3664967</v>
      </c>
      <c r="G114" s="24"/>
      <c r="H114" s="24">
        <f>'MedSurg (Inpatient)'!G44</f>
        <v>2612084</v>
      </c>
      <c r="I114" s="24"/>
      <c r="J114" s="24">
        <f>'MedSurg (Inpatient)'!I44</f>
        <v>2783176</v>
      </c>
      <c r="K114" s="24"/>
      <c r="L114" s="24">
        <f>'MedSurg (Inpatient)'!K44</f>
        <v>2993175</v>
      </c>
      <c r="M114" s="2"/>
      <c r="N114" s="9">
        <f t="shared" si="37"/>
        <v>-0.28728307785581697</v>
      </c>
      <c r="P114" s="9">
        <f t="shared" si="38"/>
        <v>0.065500190652368</v>
      </c>
      <c r="R114" s="9">
        <f t="shared" si="39"/>
        <v>0.07545300764306684</v>
      </c>
      <c r="T114" s="9">
        <f t="shared" si="40"/>
        <v>-0.2405999835742041</v>
      </c>
      <c r="U114" s="9"/>
      <c r="V114" s="9">
        <f t="shared" si="41"/>
        <v>-0.18330096833068343</v>
      </c>
      <c r="X114" s="9">
        <f t="shared" si="42"/>
        <v>0.14589538468135022</v>
      </c>
    </row>
    <row r="115" spans="4:24" ht="12.75">
      <c r="D115" t="s">
        <v>17</v>
      </c>
      <c r="F115" s="24">
        <f>'MedSurg (Inpatient)'!E45</f>
        <v>65198</v>
      </c>
      <c r="G115" s="24"/>
      <c r="H115" s="24">
        <f>'MedSurg (Inpatient)'!G45</f>
        <v>120003</v>
      </c>
      <c r="I115" s="24"/>
      <c r="J115" s="24">
        <f>'MedSurg (Inpatient)'!I45</f>
        <v>127863</v>
      </c>
      <c r="K115" s="24"/>
      <c r="L115" s="24">
        <f>'MedSurg (Inpatient)'!K45</f>
        <v>137511</v>
      </c>
      <c r="M115" s="2"/>
      <c r="N115" s="9">
        <f t="shared" si="37"/>
        <v>0.8405932697322003</v>
      </c>
      <c r="P115" s="9">
        <f t="shared" si="38"/>
        <v>0.06549836254093644</v>
      </c>
      <c r="R115" s="9">
        <f t="shared" si="39"/>
        <v>0.07545576124445685</v>
      </c>
      <c r="T115" s="9">
        <f t="shared" si="40"/>
        <v>0.9611491150035276</v>
      </c>
      <c r="U115" s="9"/>
      <c r="V115" s="9">
        <f t="shared" si="41"/>
        <v>1.109129114390012</v>
      </c>
      <c r="X115" s="9">
        <f t="shared" si="42"/>
        <v>0.14589635259118516</v>
      </c>
    </row>
    <row r="116" spans="6:24" ht="13.5" thickBot="1">
      <c r="F116" s="24"/>
      <c r="G116" s="24"/>
      <c r="H116" s="24"/>
      <c r="I116" s="24"/>
      <c r="J116" s="24"/>
      <c r="K116" s="24"/>
      <c r="L116" s="24"/>
      <c r="M116" s="2"/>
      <c r="N116" s="9"/>
      <c r="T116" s="9"/>
      <c r="U116" s="9"/>
      <c r="V116" s="9"/>
      <c r="X116" s="9"/>
    </row>
    <row r="117" spans="4:24" ht="13.5" thickBot="1">
      <c r="D117" s="44" t="s">
        <v>19</v>
      </c>
      <c r="E117" s="45"/>
      <c r="F117" s="45">
        <f>SUM(F107:F110)</f>
        <v>298630523</v>
      </c>
      <c r="G117" s="45"/>
      <c r="H117" s="45">
        <f>SUM(H107:H110)</f>
        <v>270508837</v>
      </c>
      <c r="I117" s="45"/>
      <c r="J117" s="45">
        <f>SUM(J107:J110)</f>
        <v>331011744</v>
      </c>
      <c r="K117" s="45"/>
      <c r="L117" s="46">
        <f>SUM(L107:L110)</f>
        <v>357987598</v>
      </c>
      <c r="M117" s="2"/>
      <c r="N117" s="35">
        <f>(H117/F117)-1</f>
        <v>-0.09416882680810224</v>
      </c>
      <c r="O117" s="33"/>
      <c r="P117" s="35">
        <f>(J117/H117)-1</f>
        <v>0.223663328972872</v>
      </c>
      <c r="Q117" s="33"/>
      <c r="R117" s="35">
        <f>(L117/J117)-1</f>
        <v>0.08149515686065811</v>
      </c>
      <c r="S117" s="33"/>
      <c r="T117" s="35">
        <f>(J117/F117)-1</f>
        <v>0.10843238887539974</v>
      </c>
      <c r="U117" s="35"/>
      <c r="V117" s="35">
        <f>(L117/F117)-1</f>
        <v>0.19876426027623428</v>
      </c>
      <c r="W117" s="33"/>
      <c r="X117" s="36">
        <f>(L117/H117)-1</f>
        <v>0.32338596391215124</v>
      </c>
    </row>
    <row r="118" spans="6:24" ht="12.75">
      <c r="F118" s="24"/>
      <c r="G118" s="24"/>
      <c r="H118" s="24"/>
      <c r="I118" s="24"/>
      <c r="J118" s="24"/>
      <c r="K118" s="24"/>
      <c r="L118" s="24"/>
      <c r="M118" s="2"/>
      <c r="N118" s="9"/>
      <c r="T118" s="9"/>
      <c r="U118" s="9"/>
      <c r="V118" s="9"/>
      <c r="X118" s="9"/>
    </row>
    <row r="119" spans="3:24" ht="12.75">
      <c r="C119" t="s">
        <v>29</v>
      </c>
      <c r="F119" s="24"/>
      <c r="G119" s="24"/>
      <c r="H119" s="24"/>
      <c r="I119" s="24"/>
      <c r="J119" s="24"/>
      <c r="K119" s="24"/>
      <c r="L119" s="24"/>
      <c r="M119" s="2"/>
      <c r="N119" s="9"/>
      <c r="T119" s="9"/>
      <c r="U119" s="9"/>
      <c r="V119" s="9"/>
      <c r="X119" s="9"/>
    </row>
    <row r="120" spans="4:24" ht="12.75">
      <c r="D120" t="s">
        <v>9</v>
      </c>
      <c r="F120" s="24">
        <f>Psych!E33</f>
        <v>2763935</v>
      </c>
      <c r="G120" s="24"/>
      <c r="H120" s="24">
        <f>Psych!G33</f>
        <v>3123508</v>
      </c>
      <c r="I120" s="24"/>
      <c r="J120" s="24">
        <f>Psych!I33</f>
        <v>3123508</v>
      </c>
      <c r="K120" s="24"/>
      <c r="L120" s="24">
        <f>Psych!K33</f>
        <v>3123508</v>
      </c>
      <c r="M120" s="2"/>
      <c r="N120" s="9">
        <f aca="true" t="shared" si="43" ref="N120:N128">(H120/F120)-1</f>
        <v>0.13009459339673324</v>
      </c>
      <c r="P120" s="9">
        <f>(J120/H120)-1</f>
        <v>0</v>
      </c>
      <c r="R120" s="9">
        <f>(L120/J120)-1</f>
        <v>0</v>
      </c>
      <c r="T120" s="9">
        <f>(J120/F120)-1</f>
        <v>0.13009459339673324</v>
      </c>
      <c r="U120" s="9"/>
      <c r="V120" s="9">
        <f>(L120/F120)-1</f>
        <v>0.13009459339673324</v>
      </c>
      <c r="X120" s="9">
        <f aca="true" t="shared" si="44" ref="X120:X128">(L120/H120)-1</f>
        <v>0</v>
      </c>
    </row>
    <row r="121" spans="4:24" ht="12.75">
      <c r="D121" t="s">
        <v>10</v>
      </c>
      <c r="F121" s="24">
        <f>Psych!E34</f>
        <v>11521186</v>
      </c>
      <c r="G121" s="24"/>
      <c r="H121" s="24">
        <f>Psych!G34</f>
        <v>10083502</v>
      </c>
      <c r="I121" s="24"/>
      <c r="J121" s="24">
        <f>Psych!I34</f>
        <v>0</v>
      </c>
      <c r="K121" s="24"/>
      <c r="L121" s="24">
        <f>Psych!K34</f>
        <v>0</v>
      </c>
      <c r="M121" s="2"/>
      <c r="N121" s="9">
        <f t="shared" si="43"/>
        <v>-0.12478611142984763</v>
      </c>
      <c r="P121" s="9">
        <f>(J121/H121)-1</f>
        <v>-1</v>
      </c>
      <c r="R121" s="9">
        <v>0</v>
      </c>
      <c r="T121" s="9">
        <f>(J121/F121)-1</f>
        <v>-1</v>
      </c>
      <c r="U121" s="9"/>
      <c r="V121" s="9">
        <f>(L121/F121)-1</f>
        <v>-1</v>
      </c>
      <c r="X121" s="9">
        <f t="shared" si="44"/>
        <v>-1</v>
      </c>
    </row>
    <row r="122" spans="4:24" ht="12.75">
      <c r="D122" t="s">
        <v>11</v>
      </c>
      <c r="F122" s="24">
        <f>Psych!E35</f>
        <v>4524658</v>
      </c>
      <c r="G122" s="24"/>
      <c r="H122" s="24">
        <f>Psych!G35</f>
        <v>3851299</v>
      </c>
      <c r="I122" s="24"/>
      <c r="J122" s="24">
        <f>Psych!I35</f>
        <v>0</v>
      </c>
      <c r="K122" s="24"/>
      <c r="L122" s="24">
        <f>Psych!K35</f>
        <v>0</v>
      </c>
      <c r="M122" s="2"/>
      <c r="N122" s="9">
        <f t="shared" si="43"/>
        <v>-0.1488198666064927</v>
      </c>
      <c r="P122" s="9">
        <f>(J122/H122)-1</f>
        <v>-1</v>
      </c>
      <c r="R122" s="9">
        <v>0</v>
      </c>
      <c r="T122" s="9">
        <f>(J122/F122)-1</f>
        <v>-1</v>
      </c>
      <c r="U122" s="9"/>
      <c r="V122" s="9">
        <f>(L122/F122)-1</f>
        <v>-1</v>
      </c>
      <c r="X122" s="9">
        <f t="shared" si="44"/>
        <v>-1</v>
      </c>
    </row>
    <row r="123" spans="4:24" ht="12.75">
      <c r="D123" t="s">
        <v>12</v>
      </c>
      <c r="F123" s="24">
        <f>Psych!E36</f>
        <v>9042</v>
      </c>
      <c r="G123" s="24"/>
      <c r="H123" s="24">
        <f>Psych!G36</f>
        <v>162833</v>
      </c>
      <c r="I123" s="24"/>
      <c r="J123" s="24">
        <f>Psych!I36</f>
        <v>162833</v>
      </c>
      <c r="K123" s="24"/>
      <c r="L123" s="24">
        <f>Psych!K36</f>
        <v>162833</v>
      </c>
      <c r="M123" s="2"/>
      <c r="N123" s="9">
        <f t="shared" si="43"/>
        <v>17.008515815085158</v>
      </c>
      <c r="P123" s="9">
        <f>(J123/H123)-1</f>
        <v>0</v>
      </c>
      <c r="R123" s="9">
        <f>(L123/J123)-1</f>
        <v>0</v>
      </c>
      <c r="T123" s="9">
        <f>(J123/F123)-1</f>
        <v>17.008515815085158</v>
      </c>
      <c r="U123" s="9"/>
      <c r="V123" s="9">
        <f>(L123/F123)-1</f>
        <v>17.008515815085158</v>
      </c>
      <c r="X123" s="9">
        <f t="shared" si="44"/>
        <v>0</v>
      </c>
    </row>
    <row r="124" spans="4:24" ht="12.75">
      <c r="D124" t="s">
        <v>13</v>
      </c>
      <c r="F124" s="24">
        <f>Psych!E37</f>
        <v>12192</v>
      </c>
      <c r="G124" s="24"/>
      <c r="H124" s="24">
        <f>Psych!G37</f>
        <v>4618</v>
      </c>
      <c r="I124" s="24"/>
      <c r="J124" s="24">
        <f>Psych!I37</f>
        <v>4618</v>
      </c>
      <c r="K124" s="24"/>
      <c r="L124" s="24">
        <f>Psych!K37</f>
        <v>4618</v>
      </c>
      <c r="M124" s="2"/>
      <c r="N124" s="9">
        <f t="shared" si="43"/>
        <v>-0.6212270341207349</v>
      </c>
      <c r="P124" s="9">
        <f>(J124/H124)-1</f>
        <v>0</v>
      </c>
      <c r="R124" s="9">
        <f>(L124/J124)-1</f>
        <v>0</v>
      </c>
      <c r="T124" s="9">
        <f>(J124/F124)-1</f>
        <v>-0.6212270341207349</v>
      </c>
      <c r="U124" s="9"/>
      <c r="V124" s="9">
        <f>(L124/F124)-1</f>
        <v>-0.6212270341207349</v>
      </c>
      <c r="X124" s="9">
        <f t="shared" si="44"/>
        <v>0</v>
      </c>
    </row>
    <row r="125" spans="4:24" ht="12.75">
      <c r="D125" t="s">
        <v>14</v>
      </c>
      <c r="F125" s="24">
        <f>Psych!E38</f>
        <v>0</v>
      </c>
      <c r="G125" s="24"/>
      <c r="H125" s="24">
        <f>Psych!G38</f>
        <v>0</v>
      </c>
      <c r="I125" s="24"/>
      <c r="J125" s="24">
        <f>Psych!I38</f>
        <v>0</v>
      </c>
      <c r="K125" s="24"/>
      <c r="L125" s="24">
        <f>Psych!K38</f>
        <v>0</v>
      </c>
      <c r="M125" s="2"/>
      <c r="N125" s="9">
        <v>0</v>
      </c>
      <c r="P125" s="9">
        <v>0</v>
      </c>
      <c r="R125" s="9">
        <v>0</v>
      </c>
      <c r="T125" s="9">
        <v>0</v>
      </c>
      <c r="U125" s="9"/>
      <c r="V125" s="9">
        <v>0</v>
      </c>
      <c r="X125" s="9">
        <v>0</v>
      </c>
    </row>
    <row r="126" spans="4:24" ht="12.75">
      <c r="D126" t="s">
        <v>15</v>
      </c>
      <c r="F126" s="24">
        <f>Psych!E39</f>
        <v>175205</v>
      </c>
      <c r="G126" s="24"/>
      <c r="H126" s="24">
        <f>Psych!G39</f>
        <v>28084</v>
      </c>
      <c r="I126" s="24"/>
      <c r="J126" s="24">
        <f>Psych!I39</f>
        <v>28084</v>
      </c>
      <c r="K126" s="24"/>
      <c r="L126" s="24">
        <f>Psych!K39</f>
        <v>28084</v>
      </c>
      <c r="M126" s="2"/>
      <c r="N126" s="9">
        <f t="shared" si="43"/>
        <v>-0.8397077708969493</v>
      </c>
      <c r="P126" s="9">
        <f>(J126/H126)-1</f>
        <v>0</v>
      </c>
      <c r="R126" s="9">
        <f>(L126/J126)-1</f>
        <v>0</v>
      </c>
      <c r="T126" s="9">
        <f>(J126/F126)-1</f>
        <v>-0.8397077708969493</v>
      </c>
      <c r="U126" s="9"/>
      <c r="V126" s="9">
        <f>(L126/F126)-1</f>
        <v>-0.8397077708969493</v>
      </c>
      <c r="X126" s="9">
        <f t="shared" si="44"/>
        <v>0</v>
      </c>
    </row>
    <row r="127" spans="4:24" ht="12.75">
      <c r="D127" t="s">
        <v>16</v>
      </c>
      <c r="F127" s="24">
        <f>Psych!E40</f>
        <v>139623</v>
      </c>
      <c r="G127" s="24"/>
      <c r="H127" s="24">
        <f>Psych!G40</f>
        <v>90604</v>
      </c>
      <c r="I127" s="24"/>
      <c r="J127" s="24">
        <f>Psych!I40</f>
        <v>90604</v>
      </c>
      <c r="K127" s="24"/>
      <c r="L127" s="24">
        <f>Psych!K40</f>
        <v>90604</v>
      </c>
      <c r="M127" s="2"/>
      <c r="N127" s="9">
        <f t="shared" si="43"/>
        <v>-0.35108112560251536</v>
      </c>
      <c r="P127" s="9">
        <f>(J127/H127)-1</f>
        <v>0</v>
      </c>
      <c r="R127" s="9">
        <f>(L127/J127)-1</f>
        <v>0</v>
      </c>
      <c r="T127" s="9">
        <f>(J127/F127)-1</f>
        <v>-0.35108112560251536</v>
      </c>
      <c r="U127" s="9"/>
      <c r="V127" s="9">
        <f>(L127/F127)-1</f>
        <v>-0.35108112560251536</v>
      </c>
      <c r="X127" s="9">
        <f t="shared" si="44"/>
        <v>0</v>
      </c>
    </row>
    <row r="128" spans="4:24" ht="12.75">
      <c r="D128" t="s">
        <v>17</v>
      </c>
      <c r="F128" s="24">
        <f>Psych!E41</f>
        <v>16961</v>
      </c>
      <c r="G128" s="24"/>
      <c r="H128" s="24">
        <f>Psych!G41</f>
        <v>25885</v>
      </c>
      <c r="I128" s="24"/>
      <c r="J128" s="24">
        <f>Psych!I41</f>
        <v>25885</v>
      </c>
      <c r="K128" s="24"/>
      <c r="L128" s="24">
        <f>Psych!K41</f>
        <v>25885</v>
      </c>
      <c r="M128" s="2"/>
      <c r="N128" s="9">
        <f t="shared" si="43"/>
        <v>0.5261482223925475</v>
      </c>
      <c r="P128" s="9">
        <f>(J128/H128)-1</f>
        <v>0</v>
      </c>
      <c r="R128" s="9">
        <f>(L128/J128)-1</f>
        <v>0</v>
      </c>
      <c r="T128" s="9">
        <f>(J128/F128)-1</f>
        <v>0.5261482223925475</v>
      </c>
      <c r="U128" s="9"/>
      <c r="V128" s="9">
        <f>(L128/F128)-1</f>
        <v>0.5261482223925475</v>
      </c>
      <c r="X128" s="9">
        <f t="shared" si="44"/>
        <v>0</v>
      </c>
    </row>
    <row r="129" spans="6:24" ht="13.5" thickBot="1">
      <c r="F129" s="24"/>
      <c r="G129" s="24"/>
      <c r="H129" s="24"/>
      <c r="I129" s="24"/>
      <c r="J129" s="24"/>
      <c r="K129" s="24"/>
      <c r="L129" s="24"/>
      <c r="M129" s="2"/>
      <c r="N129" s="9"/>
      <c r="T129" s="9"/>
      <c r="U129" s="9"/>
      <c r="V129" s="9"/>
      <c r="X129" s="9"/>
    </row>
    <row r="130" spans="4:24" ht="13.5" thickBot="1">
      <c r="D130" s="44" t="s">
        <v>19</v>
      </c>
      <c r="E130" s="45"/>
      <c r="F130" s="45">
        <f>SUM(F120:F123)</f>
        <v>18818821</v>
      </c>
      <c r="G130" s="45"/>
      <c r="H130" s="45">
        <f>SUM(H120:H123)</f>
        <v>17221142</v>
      </c>
      <c r="I130" s="45"/>
      <c r="J130" s="45">
        <f>SUM(J120:J123)</f>
        <v>3286341</v>
      </c>
      <c r="K130" s="45"/>
      <c r="L130" s="46">
        <f>SUM(L120:L123)</f>
        <v>3286341</v>
      </c>
      <c r="M130" s="2"/>
      <c r="N130" s="35">
        <f>(H130/F130)-1</f>
        <v>-0.08489793276635127</v>
      </c>
      <c r="O130" s="33"/>
      <c r="P130" s="35">
        <f>(J130/H130)-1</f>
        <v>-0.8091682305389503</v>
      </c>
      <c r="Q130" s="33"/>
      <c r="R130" s="35">
        <f>(L130/J130)-1</f>
        <v>0</v>
      </c>
      <c r="S130" s="33"/>
      <c r="T130" s="35">
        <f>(J130/F130)-1</f>
        <v>-0.8253694532723383</v>
      </c>
      <c r="U130" s="35"/>
      <c r="V130" s="35">
        <f>(L130/F130)-1</f>
        <v>-0.8253694532723383</v>
      </c>
      <c r="W130" s="33"/>
      <c r="X130" s="36">
        <f>(L130/H130)-1</f>
        <v>-0.8091682305389503</v>
      </c>
    </row>
    <row r="131" spans="6:24" ht="12.75">
      <c r="F131" s="24"/>
      <c r="G131" s="24"/>
      <c r="H131" s="24"/>
      <c r="I131" s="24"/>
      <c r="J131" s="24"/>
      <c r="K131" s="24"/>
      <c r="L131" s="24"/>
      <c r="M131" s="2"/>
      <c r="N131" s="9"/>
      <c r="T131" s="9"/>
      <c r="U131" s="9"/>
      <c r="V131" s="9"/>
      <c r="X131" s="9"/>
    </row>
    <row r="132" spans="3:24" ht="12.75">
      <c r="C132" t="s">
        <v>30</v>
      </c>
      <c r="F132" s="24"/>
      <c r="G132" s="24"/>
      <c r="H132" s="24"/>
      <c r="I132" s="24"/>
      <c r="J132" s="24"/>
      <c r="K132" s="24"/>
      <c r="L132" s="24"/>
      <c r="M132" s="2"/>
      <c r="N132" s="9"/>
      <c r="T132" s="9"/>
      <c r="U132" s="9"/>
      <c r="V132" s="9"/>
      <c r="X132" s="9"/>
    </row>
    <row r="133" spans="4:24" ht="12.75">
      <c r="D133" t="s">
        <v>9</v>
      </c>
      <c r="F133" s="24">
        <f>Rehab!E33</f>
        <v>6514553</v>
      </c>
      <c r="G133" s="24"/>
      <c r="H133" s="24">
        <f>Rehab!G33</f>
        <v>7447111</v>
      </c>
      <c r="I133" s="24"/>
      <c r="J133" s="24">
        <f>Rehab!I33</f>
        <v>8564178</v>
      </c>
      <c r="K133" s="24"/>
      <c r="L133" s="24">
        <f>Rehab!K33</f>
        <v>9848804</v>
      </c>
      <c r="M133" s="2"/>
      <c r="N133" s="9">
        <f aca="true" t="shared" si="45" ref="N133:N140">(H133/F133)-1</f>
        <v>0.14314995979002698</v>
      </c>
      <c r="P133" s="9">
        <f aca="true" t="shared" si="46" ref="P133:P140">(J133/H133)-1</f>
        <v>0.15000004699809089</v>
      </c>
      <c r="R133" s="9">
        <f>(L133/J133)-1</f>
        <v>0.14999991826419312</v>
      </c>
      <c r="T133" s="9">
        <f aca="true" t="shared" si="47" ref="T133:T140">(J133/F133)-1</f>
        <v>0.3146225074843969</v>
      </c>
      <c r="U133" s="9"/>
      <c r="V133" s="9">
        <f aca="true" t="shared" si="48" ref="V133:V140">(L133/F133)-1</f>
        <v>0.5118157761553248</v>
      </c>
      <c r="X133" s="9">
        <f aca="true" t="shared" si="49" ref="X133:X140">(L133/H133)-1</f>
        <v>0.32249996005162274</v>
      </c>
    </row>
    <row r="134" spans="4:24" ht="12.75">
      <c r="D134" t="s">
        <v>10</v>
      </c>
      <c r="F134" s="24">
        <f>Rehab!E34</f>
        <v>1207444</v>
      </c>
      <c r="G134" s="24"/>
      <c r="H134" s="24">
        <f>Rehab!G34</f>
        <v>1205160</v>
      </c>
      <c r="I134" s="24"/>
      <c r="J134" s="24">
        <f>Rehab!I34</f>
        <v>1385934</v>
      </c>
      <c r="K134" s="24"/>
      <c r="L134" s="24">
        <f>Rehab!K34</f>
        <v>1593824</v>
      </c>
      <c r="M134" s="2"/>
      <c r="N134" s="9">
        <f t="shared" si="45"/>
        <v>-0.0018915991134992316</v>
      </c>
      <c r="P134" s="9">
        <f t="shared" si="46"/>
        <v>0.1499999999999999</v>
      </c>
      <c r="R134" s="9">
        <f>(L134/J134)-1</f>
        <v>0.14999992784649208</v>
      </c>
      <c r="T134" s="9">
        <f t="shared" si="47"/>
        <v>0.14782466101947578</v>
      </c>
      <c r="U134" s="9"/>
      <c r="V134" s="9">
        <f t="shared" si="48"/>
        <v>0.3199982773528214</v>
      </c>
      <c r="X134" s="9">
        <f t="shared" si="49"/>
        <v>0.3224999170234657</v>
      </c>
    </row>
    <row r="135" spans="4:24" ht="12.75">
      <c r="D135" t="s">
        <v>11</v>
      </c>
      <c r="F135" s="24">
        <f>Rehab!E35</f>
        <v>1401957</v>
      </c>
      <c r="G135" s="24"/>
      <c r="H135" s="24">
        <f>Rehab!G35</f>
        <v>463382</v>
      </c>
      <c r="I135" s="24"/>
      <c r="J135" s="24">
        <f>Rehab!I35</f>
        <v>0</v>
      </c>
      <c r="K135" s="24"/>
      <c r="L135" s="24">
        <f>Rehab!K35</f>
        <v>0</v>
      </c>
      <c r="M135" s="2"/>
      <c r="N135" s="9">
        <f t="shared" si="45"/>
        <v>-0.6694748840370996</v>
      </c>
      <c r="P135" s="9">
        <f t="shared" si="46"/>
        <v>-1</v>
      </c>
      <c r="R135" s="9">
        <v>0</v>
      </c>
      <c r="T135" s="9">
        <f t="shared" si="47"/>
        <v>-1</v>
      </c>
      <c r="U135" s="9"/>
      <c r="V135" s="9">
        <f t="shared" si="48"/>
        <v>-1</v>
      </c>
      <c r="X135" s="9">
        <f t="shared" si="49"/>
        <v>-1</v>
      </c>
    </row>
    <row r="136" spans="4:24" ht="12.75">
      <c r="D136" t="s">
        <v>12</v>
      </c>
      <c r="F136" s="24">
        <f>Rehab!E36</f>
        <v>30319</v>
      </c>
      <c r="G136" s="24"/>
      <c r="H136" s="24">
        <f>Rehab!G36</f>
        <v>127127</v>
      </c>
      <c r="I136" s="24"/>
      <c r="J136" s="24">
        <f>Rehab!I36</f>
        <v>146196</v>
      </c>
      <c r="K136" s="24"/>
      <c r="L136" s="24">
        <f>Rehab!K36</f>
        <v>168125</v>
      </c>
      <c r="M136" s="2"/>
      <c r="N136" s="9">
        <f t="shared" si="45"/>
        <v>3.1929812988555035</v>
      </c>
      <c r="P136" s="9">
        <f t="shared" si="46"/>
        <v>0.14999960669252</v>
      </c>
      <c r="R136" s="9">
        <f>(L136/J136)-1</f>
        <v>0.14999726394702995</v>
      </c>
      <c r="T136" s="9">
        <f t="shared" si="47"/>
        <v>3.8219268445529204</v>
      </c>
      <c r="U136" s="9"/>
      <c r="V136" s="9">
        <f t="shared" si="48"/>
        <v>4.545202678188595</v>
      </c>
      <c r="X136" s="9">
        <f t="shared" si="49"/>
        <v>0.32249640123655876</v>
      </c>
    </row>
    <row r="137" spans="4:24" ht="12.75">
      <c r="D137" t="s">
        <v>13</v>
      </c>
      <c r="F137" s="24">
        <f>Rehab!E37</f>
        <v>105325</v>
      </c>
      <c r="G137" s="24"/>
      <c r="H137" s="24">
        <f>Rehab!G37</f>
        <v>13882</v>
      </c>
      <c r="I137" s="24"/>
      <c r="J137" s="24">
        <f>Rehab!I37</f>
        <v>15964</v>
      </c>
      <c r="K137" s="24"/>
      <c r="L137" s="24">
        <f>Rehab!K37</f>
        <v>18359</v>
      </c>
      <c r="M137" s="2"/>
      <c r="N137" s="9">
        <f t="shared" si="45"/>
        <v>-0.8681984334203655</v>
      </c>
      <c r="P137" s="9">
        <f t="shared" si="46"/>
        <v>0.1499783892810833</v>
      </c>
      <c r="R137" s="9">
        <f>(L137/J137)-1</f>
        <v>0.15002505637684793</v>
      </c>
      <c r="T137" s="9">
        <f t="shared" si="47"/>
        <v>-0.8484310467600285</v>
      </c>
      <c r="U137" s="9"/>
      <c r="V137" s="9">
        <f t="shared" si="48"/>
        <v>-0.8256919060052219</v>
      </c>
      <c r="X137" s="9">
        <f t="shared" si="49"/>
        <v>0.32250396196513464</v>
      </c>
    </row>
    <row r="138" spans="4:24" ht="12.75">
      <c r="D138" t="s">
        <v>14</v>
      </c>
      <c r="F138" s="24">
        <f>Rehab!E38</f>
        <v>11161</v>
      </c>
      <c r="G138" s="24"/>
      <c r="H138" s="24">
        <f>Rehab!G38</f>
        <v>21414</v>
      </c>
      <c r="I138" s="24"/>
      <c r="J138" s="24">
        <f>Rehab!I38</f>
        <v>24626</v>
      </c>
      <c r="K138" s="24"/>
      <c r="L138" s="24">
        <f>Rehab!K38</f>
        <v>28320</v>
      </c>
      <c r="M138" s="2"/>
      <c r="N138" s="9">
        <f t="shared" si="45"/>
        <v>0.9186452826807634</v>
      </c>
      <c r="P138" s="9">
        <f t="shared" si="46"/>
        <v>0.14999533015784072</v>
      </c>
      <c r="R138" s="9">
        <f>(L138/J138)-1</f>
        <v>0.15000406074880202</v>
      </c>
      <c r="T138" s="9">
        <f t="shared" si="47"/>
        <v>1.2064331153122478</v>
      </c>
      <c r="U138" s="9"/>
      <c r="V138" s="9">
        <f t="shared" si="48"/>
        <v>1.5374070423797153</v>
      </c>
      <c r="X138" s="9">
        <f t="shared" si="49"/>
        <v>0.3224992995236762</v>
      </c>
    </row>
    <row r="139" spans="4:24" ht="12.75">
      <c r="D139" t="s">
        <v>15</v>
      </c>
      <c r="F139" s="24">
        <f>Rehab!E39</f>
        <v>202771</v>
      </c>
      <c r="G139" s="24"/>
      <c r="H139" s="24">
        <f>Rehab!G39</f>
        <v>115637</v>
      </c>
      <c r="I139" s="24"/>
      <c r="J139" s="24">
        <f>Rehab!I39</f>
        <v>132983</v>
      </c>
      <c r="K139" s="24"/>
      <c r="L139" s="24">
        <f>Rehab!K39</f>
        <v>152930</v>
      </c>
      <c r="M139" s="2"/>
      <c r="N139" s="9">
        <f t="shared" si="45"/>
        <v>-0.42971628092774605</v>
      </c>
      <c r="P139" s="9">
        <f t="shared" si="46"/>
        <v>0.15000389148801863</v>
      </c>
      <c r="R139" s="9">
        <f>(L139/J139)-1</f>
        <v>0.14999661610882598</v>
      </c>
      <c r="T139" s="9">
        <f t="shared" si="47"/>
        <v>-0.344171503814648</v>
      </c>
      <c r="U139" s="9"/>
      <c r="V139" s="9">
        <f t="shared" si="48"/>
        <v>-0.2457994486391052</v>
      </c>
      <c r="X139" s="9">
        <f t="shared" si="49"/>
        <v>0.32250058372320267</v>
      </c>
    </row>
    <row r="140" spans="4:24" ht="12.75">
      <c r="D140" t="s">
        <v>16</v>
      </c>
      <c r="F140" s="24">
        <f>Rehab!E40</f>
        <v>12823</v>
      </c>
      <c r="G140" s="24"/>
      <c r="H140" s="24">
        <f>Rehab!G40</f>
        <v>141269</v>
      </c>
      <c r="I140" s="24"/>
      <c r="J140" s="24">
        <f>Rehab!I40</f>
        <v>162459</v>
      </c>
      <c r="K140" s="24"/>
      <c r="L140" s="24">
        <f>Rehab!K40</f>
        <v>186828</v>
      </c>
      <c r="M140" s="2"/>
      <c r="N140" s="9">
        <f t="shared" si="45"/>
        <v>10.01684473212197</v>
      </c>
      <c r="P140" s="9">
        <f t="shared" si="46"/>
        <v>0.14999752245715614</v>
      </c>
      <c r="R140" s="9">
        <f>(L140/J140)-1</f>
        <v>0.15000092330988135</v>
      </c>
      <c r="T140" s="9">
        <f t="shared" si="47"/>
        <v>11.669344147235437</v>
      </c>
      <c r="U140" s="9"/>
      <c r="V140" s="9">
        <f t="shared" si="48"/>
        <v>13.569757467051392</v>
      </c>
      <c r="X140" s="9">
        <f t="shared" si="49"/>
        <v>0.3224982126298055</v>
      </c>
    </row>
    <row r="141" spans="4:24" ht="12.75">
      <c r="D141" t="s">
        <v>17</v>
      </c>
      <c r="F141" s="24">
        <f>Rehab!E41</f>
        <v>0</v>
      </c>
      <c r="G141" s="24"/>
      <c r="H141" s="24">
        <f>Rehab!G41</f>
        <v>0</v>
      </c>
      <c r="I141" s="24"/>
      <c r="J141" s="24">
        <f>Rehab!I41</f>
        <v>0</v>
      </c>
      <c r="K141" s="24"/>
      <c r="L141" s="24">
        <f>Rehab!K41</f>
        <v>0</v>
      </c>
      <c r="M141" s="2"/>
      <c r="N141" s="9">
        <v>0</v>
      </c>
      <c r="P141" s="9">
        <v>0</v>
      </c>
      <c r="R141" s="9">
        <v>0</v>
      </c>
      <c r="T141" s="9">
        <v>0</v>
      </c>
      <c r="U141" s="9"/>
      <c r="V141" s="9">
        <v>0</v>
      </c>
      <c r="X141" s="9">
        <v>0</v>
      </c>
    </row>
    <row r="142" spans="6:24" ht="13.5" thickBot="1">
      <c r="F142" s="24"/>
      <c r="G142" s="24"/>
      <c r="H142" s="24"/>
      <c r="I142" s="24"/>
      <c r="J142" s="24"/>
      <c r="K142" s="24"/>
      <c r="L142" s="24"/>
      <c r="M142" s="2"/>
      <c r="N142" s="9"/>
      <c r="T142" s="9"/>
      <c r="U142" s="9"/>
      <c r="V142" s="9"/>
      <c r="X142" s="9"/>
    </row>
    <row r="143" spans="4:24" ht="13.5" thickBot="1">
      <c r="D143" s="44" t="s">
        <v>19</v>
      </c>
      <c r="E143" s="45"/>
      <c r="F143" s="45">
        <f>SUM(F133:F136)</f>
        <v>9154273</v>
      </c>
      <c r="G143" s="45"/>
      <c r="H143" s="45">
        <f>SUM(H133:H136)</f>
        <v>9242780</v>
      </c>
      <c r="I143" s="45"/>
      <c r="J143" s="45">
        <f>SUM(J133:J136)</f>
        <v>10096308</v>
      </c>
      <c r="K143" s="45"/>
      <c r="L143" s="46">
        <f>SUM(L133:L136)</f>
        <v>11610753</v>
      </c>
      <c r="M143" s="2"/>
      <c r="N143" s="35">
        <f>(H143/F143)-1</f>
        <v>0.009668381093725253</v>
      </c>
      <c r="O143" s="33"/>
      <c r="P143" s="35">
        <f>(J143/H143)-1</f>
        <v>0.09234537660747089</v>
      </c>
      <c r="Q143" s="33"/>
      <c r="R143" s="35">
        <f>(L143/J143)-1</f>
        <v>0.1499998811446719</v>
      </c>
      <c r="S143" s="33"/>
      <c r="T143" s="35">
        <f>(J143/F143)-1</f>
        <v>0.10290658799448082</v>
      </c>
      <c r="U143" s="35"/>
      <c r="V143" s="35">
        <f>(L143/F143)-1</f>
        <v>0.26834244510732863</v>
      </c>
      <c r="W143" s="33"/>
      <c r="X143" s="36">
        <f>(L143/H143)-1</f>
        <v>0.2561970532675235</v>
      </c>
    </row>
    <row r="144" spans="6:24" ht="12.75">
      <c r="F144" s="24"/>
      <c r="G144" s="24"/>
      <c r="H144" s="24"/>
      <c r="I144" s="24"/>
      <c r="J144" s="24"/>
      <c r="K144" s="24"/>
      <c r="L144" s="24"/>
      <c r="M144" s="2"/>
      <c r="N144" s="9"/>
      <c r="T144" s="9"/>
      <c r="U144" s="9"/>
      <c r="V144" s="9"/>
      <c r="X144" s="9"/>
    </row>
    <row r="145" spans="3:24" ht="12.75">
      <c r="C145" t="s">
        <v>31</v>
      </c>
      <c r="F145" s="24"/>
      <c r="G145" s="24"/>
      <c r="H145" s="24"/>
      <c r="I145" s="24"/>
      <c r="J145" s="24"/>
      <c r="K145" s="24"/>
      <c r="L145" s="24"/>
      <c r="M145" s="2"/>
      <c r="N145" s="9"/>
      <c r="T145" s="9"/>
      <c r="U145" s="9"/>
      <c r="V145" s="9"/>
      <c r="X145" s="9"/>
    </row>
    <row r="146" spans="4:24" ht="12.75">
      <c r="D146" t="s">
        <v>9</v>
      </c>
      <c r="F146" s="24">
        <f>Outpatient!E21</f>
        <v>17577382</v>
      </c>
      <c r="G146" s="24"/>
      <c r="H146" s="24">
        <f>Outpatient!G21</f>
        <v>16970626</v>
      </c>
      <c r="I146" s="24"/>
      <c r="J146" s="24">
        <f>Outpatient!I21</f>
        <v>18053311</v>
      </c>
      <c r="K146" s="24"/>
      <c r="L146" s="24">
        <f>Outpatient!K21</f>
        <v>18778340</v>
      </c>
      <c r="M146" s="2"/>
      <c r="N146" s="9">
        <f aca="true" t="shared" si="50" ref="N146:N154">(H146/F146)-1</f>
        <v>-0.034519133736753305</v>
      </c>
      <c r="P146" s="9">
        <f aca="true" t="shared" si="51" ref="P146:P154">(J146/H146)-1</f>
        <v>0.06379758766706667</v>
      </c>
      <c r="R146" s="9">
        <f aca="true" t="shared" si="52" ref="R146:R154">(L146/J146)-1</f>
        <v>0.04016044480704961</v>
      </c>
      <c r="T146" s="9">
        <f aca="true" t="shared" si="53" ref="T146:T154">(J146/F146)-1</f>
        <v>0.027076216469551717</v>
      </c>
      <c r="U146" s="9"/>
      <c r="V146" s="9">
        <f aca="true" t="shared" si="54" ref="V146:V154">(L146/F146)-1</f>
        <v>0.06832405417371024</v>
      </c>
      <c r="X146" s="9">
        <f aca="true" t="shared" si="55" ref="X146:X154">(L146/H146)-1</f>
        <v>0.10652017197244223</v>
      </c>
    </row>
    <row r="147" spans="4:24" ht="12.75">
      <c r="D147" t="s">
        <v>10</v>
      </c>
      <c r="F147" s="24">
        <f>Outpatient!E22</f>
        <v>20778169</v>
      </c>
      <c r="G147" s="24"/>
      <c r="H147" s="24">
        <f>Outpatient!G22</f>
        <v>20004105</v>
      </c>
      <c r="I147" s="24"/>
      <c r="J147" s="24">
        <f>Outpatient!I22</f>
        <v>21280319</v>
      </c>
      <c r="K147" s="24"/>
      <c r="L147" s="24">
        <f>Outpatient!K22</f>
        <v>22134946</v>
      </c>
      <c r="M147" s="2"/>
      <c r="N147" s="9">
        <f t="shared" si="50"/>
        <v>-0.03725371566666924</v>
      </c>
      <c r="P147" s="9">
        <f t="shared" si="51"/>
        <v>0.06379760554146263</v>
      </c>
      <c r="R147" s="9">
        <f t="shared" si="52"/>
        <v>0.04016044120391249</v>
      </c>
      <c r="T147" s="9">
        <f t="shared" si="53"/>
        <v>0.024167192017737538</v>
      </c>
      <c r="U147" s="9"/>
      <c r="V147" s="9">
        <f t="shared" si="54"/>
        <v>0.0652981983157419</v>
      </c>
      <c r="X147" s="9">
        <f t="shared" si="55"/>
        <v>0.1065201867316734</v>
      </c>
    </row>
    <row r="148" spans="4:24" ht="12.75">
      <c r="D148" t="s">
        <v>11</v>
      </c>
      <c r="F148" s="24">
        <f>Outpatient!E23</f>
        <v>53667632</v>
      </c>
      <c r="G148" s="24"/>
      <c r="H148" s="24">
        <f>Outpatient!G23</f>
        <v>59134880</v>
      </c>
      <c r="I148" s="24"/>
      <c r="J148" s="24">
        <f>Outpatient!I23</f>
        <v>62907543</v>
      </c>
      <c r="K148" s="24"/>
      <c r="L148" s="24">
        <f>Outpatient!K23</f>
        <v>65433939</v>
      </c>
      <c r="M148" s="2"/>
      <c r="N148" s="9">
        <f t="shared" si="50"/>
        <v>0.10187235389852867</v>
      </c>
      <c r="P148" s="9">
        <f t="shared" si="51"/>
        <v>0.06379759289272258</v>
      </c>
      <c r="R148" s="9">
        <f t="shared" si="52"/>
        <v>0.040160462156342724</v>
      </c>
      <c r="T148" s="9">
        <f t="shared" si="53"/>
        <v>0.1721691577522928</v>
      </c>
      <c r="U148" s="9"/>
      <c r="V148" s="9">
        <f t="shared" si="54"/>
        <v>0.21924401285303596</v>
      </c>
      <c r="X148" s="9">
        <f t="shared" si="55"/>
        <v>0.10652019586409911</v>
      </c>
    </row>
    <row r="149" spans="4:24" ht="12.75">
      <c r="D149" t="s">
        <v>12</v>
      </c>
      <c r="F149" s="24">
        <f>Outpatient!E24</f>
        <v>200689</v>
      </c>
      <c r="G149" s="24"/>
      <c r="H149" s="24">
        <f>Outpatient!G24</f>
        <v>63298</v>
      </c>
      <c r="I149" s="24"/>
      <c r="J149" s="24">
        <f>Outpatient!I24</f>
        <v>67336</v>
      </c>
      <c r="K149" s="24"/>
      <c r="L149" s="24">
        <f>Outpatient!K24</f>
        <v>70041</v>
      </c>
      <c r="M149" s="2"/>
      <c r="N149" s="9">
        <f t="shared" si="50"/>
        <v>-0.6845965648341463</v>
      </c>
      <c r="P149" s="9">
        <f t="shared" si="51"/>
        <v>0.06379348478624913</v>
      </c>
      <c r="R149" s="9">
        <f t="shared" si="52"/>
        <v>0.040171676369252785</v>
      </c>
      <c r="T149" s="9">
        <f t="shared" si="53"/>
        <v>-0.6644758805913628</v>
      </c>
      <c r="U149" s="9"/>
      <c r="V149" s="9">
        <f t="shared" si="54"/>
        <v>-0.6509973142524005</v>
      </c>
      <c r="X149" s="9">
        <f t="shared" si="55"/>
        <v>0.10652785238080198</v>
      </c>
    </row>
    <row r="150" spans="4:24" ht="12.75">
      <c r="D150" t="s">
        <v>13</v>
      </c>
      <c r="F150" s="24">
        <f>Outpatient!E25</f>
        <v>841651</v>
      </c>
      <c r="G150" s="24"/>
      <c r="H150" s="24">
        <f>Outpatient!G25</f>
        <v>706894</v>
      </c>
      <c r="I150" s="24"/>
      <c r="J150" s="24">
        <f>Outpatient!I25</f>
        <v>751992</v>
      </c>
      <c r="K150" s="24"/>
      <c r="L150" s="24">
        <f>Outpatient!K25</f>
        <v>782192</v>
      </c>
      <c r="M150" s="2"/>
      <c r="N150" s="9">
        <f t="shared" si="50"/>
        <v>-0.1601103070037343</v>
      </c>
      <c r="P150" s="9">
        <f t="shared" si="51"/>
        <v>0.06379740102476461</v>
      </c>
      <c r="R150" s="9">
        <f t="shared" si="52"/>
        <v>0.04016000170214573</v>
      </c>
      <c r="T150" s="9">
        <f t="shared" si="53"/>
        <v>-0.10652752744308502</v>
      </c>
      <c r="U150" s="9"/>
      <c r="V150" s="9">
        <f t="shared" si="54"/>
        <v>-0.07064567142437894</v>
      </c>
      <c r="X150" s="9">
        <f t="shared" si="55"/>
        <v>0.10651950646065744</v>
      </c>
    </row>
    <row r="151" spans="4:24" ht="12.75">
      <c r="D151" t="s">
        <v>14</v>
      </c>
      <c r="F151" s="24">
        <f>Outpatient!E26</f>
        <v>2020543</v>
      </c>
      <c r="G151" s="24"/>
      <c r="H151" s="24">
        <f>Outpatient!G26</f>
        <v>1386224</v>
      </c>
      <c r="I151" s="24"/>
      <c r="J151" s="24">
        <f>Outpatient!I26</f>
        <v>1474662</v>
      </c>
      <c r="K151" s="24"/>
      <c r="L151" s="24">
        <f>Outpatient!K26</f>
        <v>1533885</v>
      </c>
      <c r="M151" s="2"/>
      <c r="N151" s="9">
        <f t="shared" si="50"/>
        <v>-0.3139349174949506</v>
      </c>
      <c r="P151" s="9">
        <f t="shared" si="51"/>
        <v>0.06379777005736442</v>
      </c>
      <c r="R151" s="9">
        <f t="shared" si="52"/>
        <v>0.040160389295987864</v>
      </c>
      <c r="T151" s="9">
        <f t="shared" si="53"/>
        <v>-0.2701654951169067</v>
      </c>
      <c r="U151" s="9"/>
      <c r="V151" s="9">
        <f t="shared" si="54"/>
        <v>-0.24085505727915713</v>
      </c>
      <c r="X151" s="9">
        <f t="shared" si="55"/>
        <v>0.10652030263507206</v>
      </c>
    </row>
    <row r="152" spans="4:24" ht="12.75">
      <c r="D152" t="s">
        <v>15</v>
      </c>
      <c r="F152" s="24">
        <f>Outpatient!E27</f>
        <v>6403369</v>
      </c>
      <c r="G152" s="24"/>
      <c r="H152" s="24">
        <f>Outpatient!G27</f>
        <v>5942757</v>
      </c>
      <c r="I152" s="24"/>
      <c r="J152" s="24">
        <f>Outpatient!I27</f>
        <v>6321891</v>
      </c>
      <c r="K152" s="24"/>
      <c r="L152" s="24">
        <f>Outpatient!K27</f>
        <v>6575781</v>
      </c>
      <c r="M152" s="2"/>
      <c r="N152" s="9">
        <f t="shared" si="50"/>
        <v>-0.07193275914600583</v>
      </c>
      <c r="P152" s="9">
        <f t="shared" si="51"/>
        <v>0.06379766159040323</v>
      </c>
      <c r="R152" s="9">
        <f t="shared" si="52"/>
        <v>0.04016045199134255</v>
      </c>
      <c r="T152" s="9">
        <f t="shared" si="53"/>
        <v>-0.012724239380863422</v>
      </c>
      <c r="U152" s="9"/>
      <c r="V152" s="9">
        <f t="shared" si="54"/>
        <v>0.02692520140569754</v>
      </c>
      <c r="X152" s="9">
        <f t="shared" si="55"/>
        <v>0.10652025650720698</v>
      </c>
    </row>
    <row r="153" spans="4:24" ht="12.75">
      <c r="D153" t="s">
        <v>16</v>
      </c>
      <c r="F153" s="24">
        <f>Outpatient!E28</f>
        <v>3559984</v>
      </c>
      <c r="G153" s="24"/>
      <c r="H153" s="24">
        <f>Outpatient!G28</f>
        <v>3670242</v>
      </c>
      <c r="I153" s="24"/>
      <c r="J153" s="24">
        <f>Outpatient!I28</f>
        <v>3904395</v>
      </c>
      <c r="K153" s="24"/>
      <c r="L153" s="24">
        <f>Outpatient!K28</f>
        <v>4061197</v>
      </c>
      <c r="M153" s="2"/>
      <c r="N153" s="9">
        <f t="shared" si="50"/>
        <v>0.030971487512303497</v>
      </c>
      <c r="P153" s="9">
        <f t="shared" si="51"/>
        <v>0.0637977005330983</v>
      </c>
      <c r="R153" s="9">
        <f t="shared" si="52"/>
        <v>0.04016038336285144</v>
      </c>
      <c r="T153" s="9">
        <f t="shared" si="53"/>
        <v>0.09674509773077622</v>
      </c>
      <c r="U153" s="9"/>
      <c r="V153" s="9">
        <f t="shared" si="54"/>
        <v>0.14079080130697208</v>
      </c>
      <c r="X153" s="9">
        <f t="shared" si="55"/>
        <v>0.10652022400702732</v>
      </c>
    </row>
    <row r="154" spans="4:24" ht="12.75">
      <c r="D154" t="s">
        <v>17</v>
      </c>
      <c r="F154" s="24">
        <f>Outpatient!E29</f>
        <v>44082</v>
      </c>
      <c r="G154" s="24"/>
      <c r="H154" s="24">
        <f>Outpatient!G29</f>
        <v>20814</v>
      </c>
      <c r="I154" s="24"/>
      <c r="J154" s="24">
        <f>Outpatient!I29</f>
        <v>22142</v>
      </c>
      <c r="K154" s="24"/>
      <c r="L154" s="24">
        <f>Outpatient!K29</f>
        <v>23031</v>
      </c>
      <c r="M154" s="2"/>
      <c r="N154" s="9">
        <f t="shared" si="50"/>
        <v>-0.5278344902681367</v>
      </c>
      <c r="P154" s="9">
        <f t="shared" si="51"/>
        <v>0.06380320937830297</v>
      </c>
      <c r="R154" s="9">
        <f t="shared" si="52"/>
        <v>0.04014994128804994</v>
      </c>
      <c r="T154" s="9">
        <f t="shared" si="53"/>
        <v>-0.4977088153895014</v>
      </c>
      <c r="U154" s="9"/>
      <c r="V154" s="9">
        <f t="shared" si="54"/>
        <v>-0.47754185381788483</v>
      </c>
      <c r="X154" s="9">
        <f t="shared" si="55"/>
        <v>0.10651484577688097</v>
      </c>
    </row>
    <row r="155" spans="6:24" ht="13.5" thickBot="1">
      <c r="F155" s="24"/>
      <c r="G155" s="24"/>
      <c r="H155" s="24"/>
      <c r="I155" s="24"/>
      <c r="J155" s="24"/>
      <c r="K155" s="24"/>
      <c r="L155" s="24"/>
      <c r="M155" s="2"/>
      <c r="N155" s="9"/>
      <c r="T155" s="9"/>
      <c r="U155" s="9"/>
      <c r="V155" s="9"/>
      <c r="X155" s="9"/>
    </row>
    <row r="156" spans="4:24" ht="13.5" thickBot="1">
      <c r="D156" s="44" t="s">
        <v>19</v>
      </c>
      <c r="E156" s="45"/>
      <c r="F156" s="45">
        <f>SUM(F146:F149)</f>
        <v>92223872</v>
      </c>
      <c r="G156" s="45"/>
      <c r="H156" s="45">
        <f>SUM(H146:H149)</f>
        <v>96172909</v>
      </c>
      <c r="I156" s="45"/>
      <c r="J156" s="45">
        <f>SUM(J146:J149)</f>
        <v>102308509</v>
      </c>
      <c r="K156" s="45"/>
      <c r="L156" s="46">
        <f>SUM(L146:L149)</f>
        <v>106417266</v>
      </c>
      <c r="M156" s="2"/>
      <c r="N156" s="35">
        <f>(H156/F156)-1</f>
        <v>0.04282011711674816</v>
      </c>
      <c r="O156" s="33"/>
      <c r="P156" s="35">
        <f>(J156/H156)-1</f>
        <v>0.06379759189773493</v>
      </c>
      <c r="Q156" s="33"/>
      <c r="R156" s="35">
        <f>(L156/J156)-1</f>
        <v>0.04016046211757418</v>
      </c>
      <c r="S156" s="33"/>
      <c r="T156" s="35">
        <f>(J156/F156)-1</f>
        <v>0.1093495293713107</v>
      </c>
      <c r="U156" s="35"/>
      <c r="V156" s="35">
        <f>(L156/F156)-1</f>
        <v>0.153901519120776</v>
      </c>
      <c r="W156" s="33"/>
      <c r="X156" s="36">
        <f>(L156/H156)-1</f>
        <v>0.10652019478791064</v>
      </c>
    </row>
    <row r="157" spans="6:24" ht="13.5" thickBot="1">
      <c r="F157" s="24"/>
      <c r="G157" s="24"/>
      <c r="H157" s="24"/>
      <c r="I157" s="24"/>
      <c r="J157" s="24"/>
      <c r="K157" s="24"/>
      <c r="L157" s="24"/>
      <c r="M157" s="2"/>
      <c r="N157" s="9"/>
      <c r="T157" s="9"/>
      <c r="U157" s="9"/>
      <c r="V157" s="9"/>
      <c r="X157" s="9"/>
    </row>
    <row r="158" spans="3:24" ht="13.5" thickBot="1">
      <c r="C158" s="17" t="s">
        <v>19</v>
      </c>
      <c r="D158" s="18"/>
      <c r="E158" s="18"/>
      <c r="F158" s="27">
        <f>SUM(F117,F130,F143,F156)</f>
        <v>418827489</v>
      </c>
      <c r="G158" s="27"/>
      <c r="H158" s="27">
        <f>SUM(H117,H130,H143,H156)</f>
        <v>393145668</v>
      </c>
      <c r="I158" s="27"/>
      <c r="J158" s="27">
        <f>SUM(J117,J130,J143,J156)</f>
        <v>446702902</v>
      </c>
      <c r="K158" s="27"/>
      <c r="L158" s="27">
        <f>SUM(L117,L130,L143,L156)</f>
        <v>479301958</v>
      </c>
      <c r="M158" s="2"/>
      <c r="N158" s="21">
        <f>(H158/F158)-1</f>
        <v>-0.06131837492643655</v>
      </c>
      <c r="O158" s="18"/>
      <c r="P158" s="21">
        <f>(J158/H158)-1</f>
        <v>0.1362274555191081</v>
      </c>
      <c r="Q158" s="18"/>
      <c r="R158" s="21">
        <f>(L158/J158)-1</f>
        <v>0.0729770410132684</v>
      </c>
      <c r="S158" s="18"/>
      <c r="T158" s="21">
        <f>(J158/F158)-1</f>
        <v>0.06655583439987622</v>
      </c>
      <c r="U158" s="21"/>
      <c r="V158" s="21">
        <f>(L158/F158)-1</f>
        <v>0.1443899232698167</v>
      </c>
      <c r="W158" s="18"/>
      <c r="X158" s="22">
        <f>(L158/H158)-1</f>
        <v>0.21914597314092754</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W49"/>
  <sheetViews>
    <sheetView zoomScale="75" zoomScaleNormal="75" workbookViewId="0" topLeftCell="A1">
      <selection activeCell="A1" sqref="A1"/>
    </sheetView>
  </sheetViews>
  <sheetFormatPr defaultColWidth="9.140625" defaultRowHeight="12.75"/>
  <cols>
    <col min="1" max="1" width="27.00390625" style="0" bestFit="1" customWidth="1"/>
    <col min="2" max="2" width="14.421875" style="0" bestFit="1" customWidth="1"/>
    <col min="3" max="3" width="24.57421875" style="0" bestFit="1" customWidth="1"/>
    <col min="5" max="5" width="15.8515625" style="0" bestFit="1" customWidth="1"/>
    <col min="7" max="7" width="15.8515625" style="0" bestFit="1" customWidth="1"/>
    <col min="9" max="9" width="21.00390625" style="0" bestFit="1" customWidth="1"/>
    <col min="11" max="11" width="21.00390625" style="0" bestFit="1" customWidth="1"/>
    <col min="13" max="13" width="19.57421875" style="0" bestFit="1" customWidth="1"/>
    <col min="15" max="15" width="19.57421875" style="0" bestFit="1" customWidth="1"/>
    <col min="17" max="17" width="19.57421875" style="0" bestFit="1" customWidth="1"/>
    <col min="19" max="19" width="19.00390625" style="0" bestFit="1" customWidth="1"/>
    <col min="21" max="21" width="19.57421875" style="0" bestFit="1" customWidth="1"/>
    <col min="23" max="23" width="19.421875" style="0" bestFit="1" customWidth="1"/>
  </cols>
  <sheetData>
    <row r="1" spans="1:12" ht="12.75">
      <c r="A1" s="1" t="s">
        <v>22</v>
      </c>
      <c r="L1" s="2"/>
    </row>
    <row r="2" spans="5:23" ht="12.75">
      <c r="E2" s="3">
        <v>1996</v>
      </c>
      <c r="F2" s="4"/>
      <c r="G2" s="3">
        <v>1997</v>
      </c>
      <c r="H2" s="4"/>
      <c r="I2" s="3" t="s">
        <v>0</v>
      </c>
      <c r="J2" s="4"/>
      <c r="K2" s="3" t="s">
        <v>1</v>
      </c>
      <c r="L2" s="2"/>
      <c r="M2" s="5" t="s">
        <v>2</v>
      </c>
      <c r="N2" s="4"/>
      <c r="O2" s="3" t="s">
        <v>3</v>
      </c>
      <c r="Q2" s="3" t="s">
        <v>4</v>
      </c>
      <c r="S2" s="3" t="s">
        <v>5</v>
      </c>
      <c r="U2" s="3" t="s">
        <v>6</v>
      </c>
      <c r="W2" s="3" t="s">
        <v>7</v>
      </c>
    </row>
    <row r="3" spans="2:12" ht="12.75">
      <c r="B3" s="6" t="s">
        <v>8</v>
      </c>
      <c r="L3" s="2"/>
    </row>
    <row r="4" ht="12.75">
      <c r="L4" s="2"/>
    </row>
    <row r="5" spans="3:23" ht="12.75">
      <c r="C5" t="s">
        <v>9</v>
      </c>
      <c r="E5" s="7">
        <v>3491</v>
      </c>
      <c r="F5" s="7"/>
      <c r="G5" s="7">
        <v>3076</v>
      </c>
      <c r="H5" s="7"/>
      <c r="I5" s="7">
        <v>3277</v>
      </c>
      <c r="J5" s="7"/>
      <c r="K5" s="7">
        <v>3525</v>
      </c>
      <c r="L5" s="2"/>
      <c r="M5" s="8">
        <f aca="true" t="shared" si="0" ref="M5:M13">(G5/E5)-1</f>
        <v>-0.1188771125751934</v>
      </c>
      <c r="N5" s="9"/>
      <c r="O5" s="9">
        <f aca="true" t="shared" si="1" ref="O5:O13">(I5/G5)-1</f>
        <v>0.06534460338101433</v>
      </c>
      <c r="P5" s="9"/>
      <c r="Q5" s="9">
        <f aca="true" t="shared" si="2" ref="Q5:Q13">(K5/I5)-1</f>
        <v>0.07567897467195617</v>
      </c>
      <c r="S5" s="9">
        <f aca="true" t="shared" si="3" ref="S5:S13">(I5/E5)-1</f>
        <v>-0.06130048696648527</v>
      </c>
      <c r="T5" s="9"/>
      <c r="U5" s="9">
        <f aca="true" t="shared" si="4" ref="U5:U13">(K5/E5)-1</f>
        <v>0.009739329704955502</v>
      </c>
      <c r="W5" s="9">
        <f aca="true" t="shared" si="5" ref="W5:W13">(K5/G5)-1</f>
        <v>0.14596879063719115</v>
      </c>
    </row>
    <row r="6" spans="3:23" ht="12.75">
      <c r="C6" t="s">
        <v>10</v>
      </c>
      <c r="E6" s="7">
        <v>5660</v>
      </c>
      <c r="F6" s="7"/>
      <c r="G6" s="7">
        <v>4419</v>
      </c>
      <c r="H6" s="7"/>
      <c r="I6" s="7">
        <v>5509</v>
      </c>
      <c r="J6" s="7"/>
      <c r="K6" s="7">
        <v>5925</v>
      </c>
      <c r="L6" s="2"/>
      <c r="M6" s="8">
        <f t="shared" si="0"/>
        <v>-0.21925795053003538</v>
      </c>
      <c r="N6" s="9"/>
      <c r="O6" s="9">
        <f t="shared" si="1"/>
        <v>0.24666214075582715</v>
      </c>
      <c r="P6" s="9"/>
      <c r="Q6" s="9">
        <f t="shared" si="2"/>
        <v>0.07551279724087867</v>
      </c>
      <c r="R6" s="9"/>
      <c r="S6" s="9">
        <f t="shared" si="3"/>
        <v>-0.02667844522968199</v>
      </c>
      <c r="T6" s="9"/>
      <c r="U6" s="9">
        <f t="shared" si="4"/>
        <v>0.046819787985865835</v>
      </c>
      <c r="W6" s="9">
        <f t="shared" si="5"/>
        <v>0.3408010862186015</v>
      </c>
    </row>
    <row r="7" spans="3:23" ht="12.75">
      <c r="C7" t="s">
        <v>11</v>
      </c>
      <c r="E7" s="7">
        <v>9073</v>
      </c>
      <c r="F7" s="7"/>
      <c r="G7" s="7">
        <v>8816</v>
      </c>
      <c r="H7" s="7"/>
      <c r="I7" s="7">
        <v>9393</v>
      </c>
      <c r="J7" s="7"/>
      <c r="K7" s="7">
        <v>10102</v>
      </c>
      <c r="L7" s="2"/>
      <c r="M7" s="8">
        <f t="shared" si="0"/>
        <v>-0.028325801829604313</v>
      </c>
      <c r="N7" s="9"/>
      <c r="O7" s="9">
        <f t="shared" si="1"/>
        <v>0.06544918330308525</v>
      </c>
      <c r="P7" s="9"/>
      <c r="Q7" s="9">
        <f t="shared" si="2"/>
        <v>0.07548174172255928</v>
      </c>
      <c r="S7" s="9">
        <f t="shared" si="3"/>
        <v>0.035269480877328396</v>
      </c>
      <c r="T7" s="9"/>
      <c r="U7" s="9">
        <f t="shared" si="4"/>
        <v>0.11341342444615887</v>
      </c>
      <c r="W7" s="9">
        <f t="shared" si="5"/>
        <v>0.14587114337568052</v>
      </c>
    </row>
    <row r="8" spans="3:23" ht="12.75">
      <c r="C8" t="s">
        <v>12</v>
      </c>
      <c r="E8" s="7">
        <v>40</v>
      </c>
      <c r="F8" s="7"/>
      <c r="G8" s="7">
        <v>230</v>
      </c>
      <c r="H8" s="7"/>
      <c r="I8" s="7">
        <v>234</v>
      </c>
      <c r="J8" s="7"/>
      <c r="K8" s="7">
        <v>252</v>
      </c>
      <c r="L8" s="2"/>
      <c r="M8" s="8">
        <f t="shared" si="0"/>
        <v>4.75</v>
      </c>
      <c r="N8" s="9"/>
      <c r="O8" s="9">
        <f t="shared" si="1"/>
        <v>0.017391304347825987</v>
      </c>
      <c r="P8" s="9"/>
      <c r="Q8" s="9">
        <f t="shared" si="2"/>
        <v>0.07692307692307687</v>
      </c>
      <c r="S8" s="9">
        <f t="shared" si="3"/>
        <v>4.85</v>
      </c>
      <c r="T8" s="9"/>
      <c r="U8" s="9">
        <f t="shared" si="4"/>
        <v>5.3</v>
      </c>
      <c r="W8" s="9">
        <f t="shared" si="5"/>
        <v>0.09565217391304337</v>
      </c>
    </row>
    <row r="9" spans="3:23" ht="12.75">
      <c r="C9" t="s">
        <v>13</v>
      </c>
      <c r="E9" s="7">
        <v>101</v>
      </c>
      <c r="F9" s="7"/>
      <c r="G9" s="7">
        <v>68</v>
      </c>
      <c r="H9" s="7"/>
      <c r="I9" s="7">
        <v>72</v>
      </c>
      <c r="J9" s="7"/>
      <c r="K9" s="7">
        <v>78</v>
      </c>
      <c r="L9" s="2"/>
      <c r="M9" s="8">
        <f t="shared" si="0"/>
        <v>-0.3267326732673267</v>
      </c>
      <c r="N9" s="9"/>
      <c r="O9" s="9">
        <f t="shared" si="1"/>
        <v>0.05882352941176472</v>
      </c>
      <c r="P9" s="9"/>
      <c r="Q9" s="9">
        <f t="shared" si="2"/>
        <v>0.08333333333333326</v>
      </c>
      <c r="S9" s="9">
        <f t="shared" si="3"/>
        <v>-0.28712871287128716</v>
      </c>
      <c r="T9" s="9"/>
      <c r="U9" s="9">
        <f t="shared" si="4"/>
        <v>-0.2277227722772277</v>
      </c>
      <c r="W9" s="9">
        <f t="shared" si="5"/>
        <v>0.1470588235294117</v>
      </c>
    </row>
    <row r="10" spans="3:23" ht="12.75">
      <c r="C10" t="s">
        <v>14</v>
      </c>
      <c r="E10" s="7">
        <v>63</v>
      </c>
      <c r="F10" s="7"/>
      <c r="G10" s="7">
        <v>47</v>
      </c>
      <c r="H10" s="7"/>
      <c r="I10" s="7">
        <v>50</v>
      </c>
      <c r="J10" s="7"/>
      <c r="K10" s="7">
        <v>54</v>
      </c>
      <c r="L10" s="2"/>
      <c r="M10" s="8">
        <f t="shared" si="0"/>
        <v>-0.25396825396825395</v>
      </c>
      <c r="N10" s="9"/>
      <c r="O10" s="9">
        <f t="shared" si="1"/>
        <v>0.06382978723404253</v>
      </c>
      <c r="P10" s="9"/>
      <c r="Q10" s="9">
        <f t="shared" si="2"/>
        <v>0.08000000000000007</v>
      </c>
      <c r="S10" s="9">
        <f t="shared" si="3"/>
        <v>-0.2063492063492064</v>
      </c>
      <c r="T10" s="9"/>
      <c r="U10" s="9">
        <f t="shared" si="4"/>
        <v>-0.1428571428571429</v>
      </c>
      <c r="W10" s="9">
        <f t="shared" si="5"/>
        <v>0.14893617021276606</v>
      </c>
    </row>
    <row r="11" spans="3:23" ht="12.75">
      <c r="C11" t="s">
        <v>15</v>
      </c>
      <c r="E11" s="7">
        <v>697</v>
      </c>
      <c r="F11" s="7"/>
      <c r="G11" s="7">
        <v>604</v>
      </c>
      <c r="H11" s="7"/>
      <c r="I11" s="7">
        <v>644</v>
      </c>
      <c r="J11" s="7"/>
      <c r="K11" s="7">
        <v>692</v>
      </c>
      <c r="L11" s="2"/>
      <c r="M11" s="8">
        <f t="shared" si="0"/>
        <v>-0.133428981348637</v>
      </c>
      <c r="N11" s="9"/>
      <c r="O11" s="9">
        <f t="shared" si="1"/>
        <v>0.0662251655629138</v>
      </c>
      <c r="P11" s="9"/>
      <c r="Q11" s="9">
        <f t="shared" si="2"/>
        <v>0.07453416149068315</v>
      </c>
      <c r="S11" s="9">
        <f t="shared" si="3"/>
        <v>-0.07604017216642756</v>
      </c>
      <c r="T11" s="9"/>
      <c r="U11" s="9">
        <f t="shared" si="4"/>
        <v>-0.00717360114777621</v>
      </c>
      <c r="W11" s="9">
        <f t="shared" si="5"/>
        <v>0.14569536423841067</v>
      </c>
    </row>
    <row r="12" spans="3:23" ht="12.75">
      <c r="C12" t="s">
        <v>16</v>
      </c>
      <c r="E12" s="7">
        <v>292</v>
      </c>
      <c r="F12" s="7"/>
      <c r="G12" s="7">
        <v>226</v>
      </c>
      <c r="H12" s="7"/>
      <c r="I12" s="7">
        <v>241</v>
      </c>
      <c r="J12" s="7"/>
      <c r="K12" s="7">
        <v>259</v>
      </c>
      <c r="L12" s="2"/>
      <c r="M12" s="8">
        <f t="shared" si="0"/>
        <v>-0.226027397260274</v>
      </c>
      <c r="N12" s="9"/>
      <c r="O12" s="9">
        <f t="shared" si="1"/>
        <v>0.0663716814159292</v>
      </c>
      <c r="P12" s="9"/>
      <c r="Q12" s="9">
        <f t="shared" si="2"/>
        <v>0.07468879668049788</v>
      </c>
      <c r="S12" s="9">
        <f t="shared" si="3"/>
        <v>-0.17465753424657537</v>
      </c>
      <c r="T12" s="9"/>
      <c r="U12" s="9">
        <f t="shared" si="4"/>
        <v>-0.113013698630137</v>
      </c>
      <c r="W12" s="9">
        <f t="shared" si="5"/>
        <v>0.14601769911504414</v>
      </c>
    </row>
    <row r="13" spans="3:23" ht="12.75">
      <c r="C13" t="s">
        <v>17</v>
      </c>
      <c r="E13" s="7">
        <v>9</v>
      </c>
      <c r="F13" s="7"/>
      <c r="G13" s="7">
        <v>13</v>
      </c>
      <c r="H13" s="7"/>
      <c r="I13" s="7">
        <v>14</v>
      </c>
      <c r="J13" s="7"/>
      <c r="K13" s="7">
        <v>15</v>
      </c>
      <c r="L13" s="2"/>
      <c r="M13" s="8">
        <f t="shared" si="0"/>
        <v>0.4444444444444444</v>
      </c>
      <c r="N13" s="9"/>
      <c r="O13" s="9">
        <f t="shared" si="1"/>
        <v>0.07692307692307687</v>
      </c>
      <c r="P13" s="9"/>
      <c r="Q13" s="9">
        <f t="shared" si="2"/>
        <v>0.0714285714285714</v>
      </c>
      <c r="S13" s="9">
        <f t="shared" si="3"/>
        <v>0.5555555555555556</v>
      </c>
      <c r="T13" s="9"/>
      <c r="U13" s="9">
        <f t="shared" si="4"/>
        <v>0.6666666666666667</v>
      </c>
      <c r="W13" s="9">
        <f t="shared" si="5"/>
        <v>0.15384615384615374</v>
      </c>
    </row>
    <row r="14" spans="5:23" ht="13.5" thickBot="1">
      <c r="E14" s="7"/>
      <c r="F14" s="7"/>
      <c r="G14" s="7"/>
      <c r="H14" s="7"/>
      <c r="I14" s="7"/>
      <c r="J14" s="7"/>
      <c r="K14" s="7"/>
      <c r="L14" s="2"/>
      <c r="M14" s="8"/>
      <c r="N14" s="9"/>
      <c r="O14" s="9"/>
      <c r="P14" s="9"/>
      <c r="Q14" s="9"/>
      <c r="S14" s="9"/>
      <c r="T14" s="9"/>
      <c r="U14" s="9"/>
      <c r="W14" s="9"/>
    </row>
    <row r="15" spans="3:23" ht="13.5" thickBot="1">
      <c r="C15" s="10" t="s">
        <v>18</v>
      </c>
      <c r="D15" s="11"/>
      <c r="E15" s="12">
        <f>SUM(E8:E13)</f>
        <v>1202</v>
      </c>
      <c r="F15" s="12"/>
      <c r="G15" s="12">
        <f>SUM(G8:G13)</f>
        <v>1188</v>
      </c>
      <c r="H15" s="12"/>
      <c r="I15" s="12">
        <f>SUM(I8:I13)</f>
        <v>1255</v>
      </c>
      <c r="J15" s="12"/>
      <c r="K15" s="13">
        <f>SUM(K8:K13)</f>
        <v>1350</v>
      </c>
      <c r="L15" s="2"/>
      <c r="M15" s="14">
        <f>(G15/E15)-1</f>
        <v>-0.011647254575707144</v>
      </c>
      <c r="N15" s="15"/>
      <c r="O15" s="15">
        <f>(I15/G15)-1</f>
        <v>0.056397306397306446</v>
      </c>
      <c r="P15" s="15"/>
      <c r="Q15" s="15">
        <f>(K15/I15)-1</f>
        <v>0.07569721115537842</v>
      </c>
      <c r="R15" s="11"/>
      <c r="S15" s="15">
        <f>(I15/E15)-1</f>
        <v>0.04409317803660562</v>
      </c>
      <c r="T15" s="15"/>
      <c r="U15" s="15">
        <f>(K15/E15)-1</f>
        <v>0.12312811980033267</v>
      </c>
      <c r="V15" s="11"/>
      <c r="W15" s="16">
        <f>(K15/G15)-1</f>
        <v>0.13636363636363646</v>
      </c>
    </row>
    <row r="16" spans="5:18" ht="13.5" thickBot="1">
      <c r="E16" s="7"/>
      <c r="F16" s="7"/>
      <c r="G16" s="7"/>
      <c r="H16" s="7"/>
      <c r="I16" s="7"/>
      <c r="J16" s="7"/>
      <c r="K16" s="7"/>
      <c r="L16" s="2"/>
      <c r="N16" s="9"/>
      <c r="O16" s="9"/>
      <c r="P16" s="9"/>
      <c r="R16" s="9"/>
    </row>
    <row r="17" spans="3:23" ht="13.5" thickBot="1">
      <c r="C17" s="17" t="s">
        <v>19</v>
      </c>
      <c r="D17" s="18"/>
      <c r="E17" s="19">
        <f>SUM(E5:E13)</f>
        <v>19426</v>
      </c>
      <c r="F17" s="19"/>
      <c r="G17" s="19">
        <f>SUM(G5:G13)</f>
        <v>17499</v>
      </c>
      <c r="H17" s="19"/>
      <c r="I17" s="19">
        <f>SUM(I5:I13)</f>
        <v>19434</v>
      </c>
      <c r="J17" s="19"/>
      <c r="K17" s="19">
        <f>SUM(K5:K13)</f>
        <v>20902</v>
      </c>
      <c r="L17" s="2"/>
      <c r="M17" s="20">
        <f>(G17/E17)-1</f>
        <v>-0.09919695253783589</v>
      </c>
      <c r="N17" s="21"/>
      <c r="O17" s="21">
        <f>(I17/G17)-1</f>
        <v>0.11057774729984571</v>
      </c>
      <c r="P17" s="21"/>
      <c r="Q17" s="21">
        <f>(K17/I17)-1</f>
        <v>0.07553771740249049</v>
      </c>
      <c r="R17" s="18"/>
      <c r="S17" s="21">
        <f>(I17/E17)-1</f>
        <v>0.0004118192113662378</v>
      </c>
      <c r="T17" s="21"/>
      <c r="U17" s="21">
        <f>(K17/E17)-1</f>
        <v>0.07598064449706587</v>
      </c>
      <c r="V17" s="18"/>
      <c r="W17" s="22">
        <f>(K17/G17)-1</f>
        <v>0.1944682553288759</v>
      </c>
    </row>
    <row r="18" spans="5:18" ht="12.75">
      <c r="E18" s="7"/>
      <c r="F18" s="7"/>
      <c r="G18" s="7"/>
      <c r="H18" s="7"/>
      <c r="I18" s="7"/>
      <c r="J18" s="7"/>
      <c r="K18" s="7"/>
      <c r="L18" s="2"/>
      <c r="N18" s="9"/>
      <c r="O18" s="9"/>
      <c r="P18" s="9"/>
      <c r="R18" s="9"/>
    </row>
    <row r="19" spans="2:18" ht="12.75">
      <c r="B19" s="6" t="s">
        <v>20</v>
      </c>
      <c r="E19" s="7"/>
      <c r="F19" s="7"/>
      <c r="G19" s="7"/>
      <c r="H19" s="7"/>
      <c r="I19" s="7"/>
      <c r="J19" s="7"/>
      <c r="K19" s="7"/>
      <c r="L19" s="2"/>
      <c r="N19" s="9"/>
      <c r="O19" s="9"/>
      <c r="P19" s="9"/>
      <c r="R19" s="9"/>
    </row>
    <row r="20" spans="5:18" ht="12.75">
      <c r="E20" s="7"/>
      <c r="F20" s="7"/>
      <c r="G20" s="7"/>
      <c r="H20" s="7"/>
      <c r="I20" s="7"/>
      <c r="J20" s="7"/>
      <c r="K20" s="7"/>
      <c r="L20" s="2"/>
      <c r="N20" s="9"/>
      <c r="O20" s="9"/>
      <c r="P20" s="9"/>
      <c r="R20" s="9"/>
    </row>
    <row r="21" spans="3:23" ht="12.75">
      <c r="C21" t="s">
        <v>9</v>
      </c>
      <c r="E21" s="7">
        <v>21118</v>
      </c>
      <c r="F21" s="7"/>
      <c r="G21" s="7">
        <v>18047</v>
      </c>
      <c r="H21" s="7"/>
      <c r="I21" s="7">
        <v>19229</v>
      </c>
      <c r="J21" s="7"/>
      <c r="K21" s="7">
        <v>20680</v>
      </c>
      <c r="L21" s="2"/>
      <c r="M21" s="8">
        <f aca="true" t="shared" si="6" ref="M21:M29">(G21/E21)-1</f>
        <v>-0.14542096789468695</v>
      </c>
      <c r="N21" s="9"/>
      <c r="O21" s="9">
        <f aca="true" t="shared" si="7" ref="O21:O29">(I21/G21)-1</f>
        <v>0.06549565024657844</v>
      </c>
      <c r="P21" s="9"/>
      <c r="Q21" s="9">
        <f aca="true" t="shared" si="8" ref="Q21:Q29">(K21/I21)-1</f>
        <v>0.07545894222268457</v>
      </c>
      <c r="S21" s="9">
        <f aca="true" t="shared" si="9" ref="S21:S29">(I21/E21)-1</f>
        <v>-0.08944975849985792</v>
      </c>
      <c r="T21" s="9"/>
      <c r="U21" s="9">
        <f aca="true" t="shared" si="10" ref="U21:U29">(K21/E21)-1</f>
        <v>-0.020740600435647294</v>
      </c>
      <c r="W21" s="9">
        <f aca="true" t="shared" si="11" ref="W21:W29">(K21/G21)-1</f>
        <v>0.14589682495705647</v>
      </c>
    </row>
    <row r="22" spans="3:23" ht="12.75">
      <c r="C22" t="s">
        <v>10</v>
      </c>
      <c r="E22" s="7">
        <v>20938</v>
      </c>
      <c r="F22" s="7"/>
      <c r="G22" s="7">
        <v>16818</v>
      </c>
      <c r="H22" s="7"/>
      <c r="I22" s="7">
        <v>30753</v>
      </c>
      <c r="J22" s="7"/>
      <c r="K22" s="7">
        <v>33073</v>
      </c>
      <c r="L22" s="2"/>
      <c r="M22" s="8">
        <f t="shared" si="6"/>
        <v>-0.19677142038399087</v>
      </c>
      <c r="N22" s="9"/>
      <c r="O22" s="9">
        <f t="shared" si="7"/>
        <v>0.8285765251516233</v>
      </c>
      <c r="P22" s="9"/>
      <c r="Q22" s="9">
        <f t="shared" si="8"/>
        <v>0.07543979449159433</v>
      </c>
      <c r="S22" s="9">
        <f t="shared" si="9"/>
        <v>0.46876492501671607</v>
      </c>
      <c r="T22" s="9"/>
      <c r="U22" s="9">
        <f t="shared" si="10"/>
        <v>0.5795682491164391</v>
      </c>
      <c r="W22" s="9">
        <f t="shared" si="11"/>
        <v>0.9665239624212154</v>
      </c>
    </row>
    <row r="23" spans="3:23" ht="12.75">
      <c r="C23" t="s">
        <v>11</v>
      </c>
      <c r="E23" s="7">
        <v>36286</v>
      </c>
      <c r="F23" s="7"/>
      <c r="G23" s="7">
        <v>31833</v>
      </c>
      <c r="H23" s="7"/>
      <c r="I23" s="7">
        <v>33918</v>
      </c>
      <c r="J23" s="7"/>
      <c r="K23" s="7">
        <v>36477</v>
      </c>
      <c r="L23" s="2"/>
      <c r="M23" s="8">
        <f t="shared" si="6"/>
        <v>-0.12271950614562088</v>
      </c>
      <c r="N23" s="9"/>
      <c r="O23" s="9">
        <f t="shared" si="7"/>
        <v>0.06549806804259739</v>
      </c>
      <c r="P23" s="9"/>
      <c r="Q23" s="9">
        <f t="shared" si="8"/>
        <v>0.0754466654873518</v>
      </c>
      <c r="S23" s="9">
        <f t="shared" si="9"/>
        <v>-0.06525932866670336</v>
      </c>
      <c r="T23" s="9"/>
      <c r="U23" s="9">
        <f t="shared" si="10"/>
        <v>0.005263738080802494</v>
      </c>
      <c r="W23" s="9">
        <f t="shared" si="11"/>
        <v>0.14588634435962677</v>
      </c>
    </row>
    <row r="24" spans="3:23" ht="12.75">
      <c r="C24" t="s">
        <v>12</v>
      </c>
      <c r="E24" s="7">
        <v>115</v>
      </c>
      <c r="F24" s="7"/>
      <c r="G24" s="7">
        <v>745</v>
      </c>
      <c r="H24" s="7"/>
      <c r="I24" s="7">
        <v>794</v>
      </c>
      <c r="J24" s="7"/>
      <c r="K24" s="7">
        <v>854</v>
      </c>
      <c r="L24" s="2"/>
      <c r="M24" s="8">
        <f t="shared" si="6"/>
        <v>5.478260869565218</v>
      </c>
      <c r="N24" s="9"/>
      <c r="O24" s="9">
        <f t="shared" si="7"/>
        <v>0.06577181208053684</v>
      </c>
      <c r="P24" s="9"/>
      <c r="Q24" s="9">
        <f t="shared" si="8"/>
        <v>0.07556675062972285</v>
      </c>
      <c r="S24" s="9">
        <f t="shared" si="9"/>
        <v>5.904347826086957</v>
      </c>
      <c r="T24" s="9"/>
      <c r="U24" s="9">
        <f t="shared" si="10"/>
        <v>6.426086956521739</v>
      </c>
      <c r="W24" s="9">
        <f t="shared" si="11"/>
        <v>0.1463087248322148</v>
      </c>
    </row>
    <row r="25" spans="3:23" ht="12.75">
      <c r="C25" t="s">
        <v>13</v>
      </c>
      <c r="E25" s="7">
        <v>545</v>
      </c>
      <c r="F25" s="7"/>
      <c r="G25" s="7">
        <v>288</v>
      </c>
      <c r="H25" s="7"/>
      <c r="I25" s="7">
        <v>307</v>
      </c>
      <c r="J25" s="7"/>
      <c r="K25" s="7">
        <v>330</v>
      </c>
      <c r="L25" s="2"/>
      <c r="M25" s="8">
        <f t="shared" si="6"/>
        <v>-0.4715596330275229</v>
      </c>
      <c r="N25" s="9"/>
      <c r="O25" s="9">
        <f t="shared" si="7"/>
        <v>0.06597222222222232</v>
      </c>
      <c r="P25" s="9"/>
      <c r="Q25" s="9">
        <f t="shared" si="8"/>
        <v>0.07491856677524433</v>
      </c>
      <c r="S25" s="9">
        <f t="shared" si="9"/>
        <v>-0.43669724770642204</v>
      </c>
      <c r="T25" s="9"/>
      <c r="U25" s="9">
        <f t="shared" si="10"/>
        <v>-0.39449541284403666</v>
      </c>
      <c r="W25" s="9">
        <f t="shared" si="11"/>
        <v>0.14583333333333326</v>
      </c>
    </row>
    <row r="26" spans="3:23" ht="12.75">
      <c r="C26" t="s">
        <v>14</v>
      </c>
      <c r="E26" s="7">
        <v>217</v>
      </c>
      <c r="F26" s="7"/>
      <c r="G26" s="7">
        <v>158</v>
      </c>
      <c r="H26" s="7"/>
      <c r="I26" s="7">
        <v>168</v>
      </c>
      <c r="J26" s="7"/>
      <c r="K26" s="7">
        <v>181</v>
      </c>
      <c r="L26" s="2"/>
      <c r="M26" s="8">
        <f t="shared" si="6"/>
        <v>-0.27188940092165903</v>
      </c>
      <c r="N26" s="9"/>
      <c r="O26" s="9">
        <f t="shared" si="7"/>
        <v>0.06329113924050622</v>
      </c>
      <c r="P26" s="9"/>
      <c r="Q26" s="9">
        <f t="shared" si="8"/>
        <v>0.07738095238095233</v>
      </c>
      <c r="S26" s="9">
        <f t="shared" si="9"/>
        <v>-0.22580645161290325</v>
      </c>
      <c r="T26" s="9"/>
      <c r="U26" s="9">
        <f t="shared" si="10"/>
        <v>-0.16589861751152069</v>
      </c>
      <c r="W26" s="9">
        <f t="shared" si="11"/>
        <v>0.14556962025316467</v>
      </c>
    </row>
    <row r="27" spans="3:23" ht="12.75">
      <c r="C27" t="s">
        <v>15</v>
      </c>
      <c r="E27" s="7">
        <v>2833</v>
      </c>
      <c r="F27" s="7"/>
      <c r="G27" s="7">
        <v>2260</v>
      </c>
      <c r="H27" s="7"/>
      <c r="I27" s="7">
        <v>2408</v>
      </c>
      <c r="J27" s="7"/>
      <c r="K27" s="7">
        <v>2590</v>
      </c>
      <c r="L27" s="2"/>
      <c r="M27" s="8">
        <f t="shared" si="6"/>
        <v>-0.2022590893046241</v>
      </c>
      <c r="N27" s="9"/>
      <c r="O27" s="9">
        <f t="shared" si="7"/>
        <v>0.06548672566371683</v>
      </c>
      <c r="P27" s="9"/>
      <c r="Q27" s="9">
        <f t="shared" si="8"/>
        <v>0.07558139534883712</v>
      </c>
      <c r="S27" s="9">
        <f t="shared" si="9"/>
        <v>-0.15001764913519233</v>
      </c>
      <c r="T27" s="9"/>
      <c r="U27" s="9">
        <f t="shared" si="10"/>
        <v>-0.08577479703494528</v>
      </c>
      <c r="W27" s="9">
        <f t="shared" si="11"/>
        <v>0.14601769911504414</v>
      </c>
    </row>
    <row r="28" spans="3:23" ht="12.75">
      <c r="C28" t="s">
        <v>16</v>
      </c>
      <c r="E28" s="7">
        <v>1016</v>
      </c>
      <c r="F28" s="7"/>
      <c r="G28" s="7">
        <v>693</v>
      </c>
      <c r="H28" s="7"/>
      <c r="I28" s="7">
        <v>738</v>
      </c>
      <c r="J28" s="7"/>
      <c r="K28" s="7">
        <v>794</v>
      </c>
      <c r="L28" s="2"/>
      <c r="M28" s="8">
        <f t="shared" si="6"/>
        <v>-0.31791338582677164</v>
      </c>
      <c r="N28" s="9"/>
      <c r="O28" s="9">
        <f t="shared" si="7"/>
        <v>0.06493506493506485</v>
      </c>
      <c r="P28" s="9"/>
      <c r="Q28" s="9">
        <f t="shared" si="8"/>
        <v>0.07588075880758804</v>
      </c>
      <c r="S28" s="9">
        <f t="shared" si="9"/>
        <v>-0.27362204724409445</v>
      </c>
      <c r="T28" s="9"/>
      <c r="U28" s="9">
        <f t="shared" si="10"/>
        <v>-0.21850393700787396</v>
      </c>
      <c r="W28" s="9">
        <f t="shared" si="11"/>
        <v>0.14574314574314573</v>
      </c>
    </row>
    <row r="29" spans="3:23" ht="12.75">
      <c r="C29" t="s">
        <v>17</v>
      </c>
      <c r="E29" s="7">
        <v>19</v>
      </c>
      <c r="F29" s="7"/>
      <c r="G29" s="7">
        <v>34</v>
      </c>
      <c r="H29" s="7"/>
      <c r="I29" s="7">
        <v>56</v>
      </c>
      <c r="J29" s="7"/>
      <c r="K29" s="7">
        <v>39</v>
      </c>
      <c r="L29" s="2"/>
      <c r="M29" s="8">
        <f t="shared" si="6"/>
        <v>0.7894736842105263</v>
      </c>
      <c r="N29" s="9"/>
      <c r="O29" s="9">
        <f t="shared" si="7"/>
        <v>0.6470588235294117</v>
      </c>
      <c r="P29" s="9"/>
      <c r="Q29" s="9">
        <f t="shared" si="8"/>
        <v>-0.3035714285714286</v>
      </c>
      <c r="S29" s="9">
        <f t="shared" si="9"/>
        <v>1.9473684210526314</v>
      </c>
      <c r="T29" s="9"/>
      <c r="U29" s="9">
        <f t="shared" si="10"/>
        <v>1.0526315789473686</v>
      </c>
      <c r="W29" s="9">
        <f t="shared" si="11"/>
        <v>0.1470588235294117</v>
      </c>
    </row>
    <row r="30" spans="5:23" ht="13.5" thickBot="1">
      <c r="E30" s="7"/>
      <c r="F30" s="7"/>
      <c r="G30" s="7"/>
      <c r="H30" s="7"/>
      <c r="I30" s="7"/>
      <c r="J30" s="7"/>
      <c r="K30" s="7"/>
      <c r="L30" s="2"/>
      <c r="M30" s="8"/>
      <c r="N30" s="9"/>
      <c r="O30" s="9"/>
      <c r="P30" s="9"/>
      <c r="Q30" s="9"/>
      <c r="S30" s="9"/>
      <c r="T30" s="9"/>
      <c r="U30" s="9"/>
      <c r="W30" s="9"/>
    </row>
    <row r="31" spans="3:23" ht="13.5" thickBot="1">
      <c r="C31" s="10" t="s">
        <v>18</v>
      </c>
      <c r="D31" s="11"/>
      <c r="E31" s="12">
        <f>SUM(E24:E29)</f>
        <v>4745</v>
      </c>
      <c r="F31" s="12"/>
      <c r="G31" s="12">
        <f>SUM(G24:G29)</f>
        <v>4178</v>
      </c>
      <c r="H31" s="12"/>
      <c r="I31" s="12">
        <f>SUM(I24:I29)</f>
        <v>4471</v>
      </c>
      <c r="J31" s="12"/>
      <c r="K31" s="13">
        <f>SUM(K24:K29)</f>
        <v>4788</v>
      </c>
      <c r="L31" s="2"/>
      <c r="M31" s="14">
        <f>(G31/E31)-1</f>
        <v>-0.11949420442571124</v>
      </c>
      <c r="N31" s="15"/>
      <c r="O31" s="15">
        <f>(I31/G31)-1</f>
        <v>0.07012924844423174</v>
      </c>
      <c r="P31" s="15"/>
      <c r="Q31" s="15">
        <f>(K31/I31)-1</f>
        <v>0.07090136434802052</v>
      </c>
      <c r="R31" s="11"/>
      <c r="S31" s="15">
        <f>(I31/E31)-1</f>
        <v>-0.05774499473129613</v>
      </c>
      <c r="T31" s="15"/>
      <c r="U31" s="15">
        <f>(K31/E31)-1</f>
        <v>0.009062170706006345</v>
      </c>
      <c r="V31" s="11"/>
      <c r="W31" s="16">
        <f>(K31/G31)-1</f>
        <v>0.14600287218764962</v>
      </c>
    </row>
    <row r="32" spans="5:18" ht="13.5" thickBot="1">
      <c r="E32" s="7"/>
      <c r="F32" s="7"/>
      <c r="G32" s="7"/>
      <c r="H32" s="7"/>
      <c r="I32" s="7"/>
      <c r="J32" s="7"/>
      <c r="K32" s="7"/>
      <c r="L32" s="2"/>
      <c r="N32" s="9"/>
      <c r="O32" s="9"/>
      <c r="P32" s="9"/>
      <c r="R32" s="9"/>
    </row>
    <row r="33" spans="3:23" ht="13.5" thickBot="1">
      <c r="C33" s="17" t="s">
        <v>19</v>
      </c>
      <c r="D33" s="18"/>
      <c r="E33" s="19">
        <f>SUM(E21:E29)</f>
        <v>83087</v>
      </c>
      <c r="F33" s="19"/>
      <c r="G33" s="19">
        <f>SUM(G21:G29)</f>
        <v>70876</v>
      </c>
      <c r="H33" s="19"/>
      <c r="I33" s="19">
        <f>SUM(I21:I29)</f>
        <v>88371</v>
      </c>
      <c r="J33" s="19"/>
      <c r="K33" s="19">
        <f>SUM(K21:K29)</f>
        <v>95018</v>
      </c>
      <c r="L33" s="2"/>
      <c r="M33" s="20">
        <f>(G33/E33)-1</f>
        <v>-0.14696643277528376</v>
      </c>
      <c r="N33" s="21"/>
      <c r="O33" s="21">
        <f>(I33/G33)-1</f>
        <v>0.24683955076471586</v>
      </c>
      <c r="P33" s="21"/>
      <c r="Q33" s="21">
        <f>(K33/I33)-1</f>
        <v>0.07521698294689427</v>
      </c>
      <c r="R33" s="18"/>
      <c r="S33" s="21">
        <f>(I33/E33)-1</f>
        <v>0.06359598974568836</v>
      </c>
      <c r="T33" s="21"/>
      <c r="U33" s="21">
        <f>(K33/E33)-1</f>
        <v>0.14359647116877494</v>
      </c>
      <c r="V33" s="18"/>
      <c r="W33" s="22">
        <f>(K33/G33)-1</f>
        <v>0.34062305999209896</v>
      </c>
    </row>
    <row r="34" spans="5:18" ht="12.75">
      <c r="E34" s="23"/>
      <c r="F34" s="23"/>
      <c r="G34" s="23"/>
      <c r="H34" s="23"/>
      <c r="I34" s="23"/>
      <c r="J34" s="23"/>
      <c r="K34" s="23"/>
      <c r="L34" s="2"/>
      <c r="N34" s="9"/>
      <c r="O34" s="9"/>
      <c r="P34" s="9"/>
      <c r="R34" s="9"/>
    </row>
    <row r="35" spans="2:18" ht="12.75">
      <c r="B35" s="6" t="s">
        <v>21</v>
      </c>
      <c r="E35" s="23"/>
      <c r="F35" s="23"/>
      <c r="G35" s="23"/>
      <c r="H35" s="23"/>
      <c r="I35" s="23"/>
      <c r="J35" s="23"/>
      <c r="K35" s="23"/>
      <c r="L35" s="2"/>
      <c r="N35" s="9"/>
      <c r="O35" s="9"/>
      <c r="P35" s="9"/>
      <c r="R35" s="9"/>
    </row>
    <row r="36" spans="5:18" ht="12.75">
      <c r="E36" s="23"/>
      <c r="F36" s="23"/>
      <c r="G36" s="23"/>
      <c r="H36" s="23"/>
      <c r="I36" s="23"/>
      <c r="J36" s="23"/>
      <c r="K36" s="23"/>
      <c r="L36" s="2"/>
      <c r="N36" s="9"/>
      <c r="O36" s="9"/>
      <c r="P36" s="9"/>
      <c r="R36" s="9"/>
    </row>
    <row r="37" spans="3:23" ht="12.75">
      <c r="C37" t="s">
        <v>9</v>
      </c>
      <c r="E37" s="24">
        <v>78512134</v>
      </c>
      <c r="F37" s="24"/>
      <c r="G37" s="24">
        <v>69771494</v>
      </c>
      <c r="H37" s="24"/>
      <c r="I37" s="24">
        <v>74341527</v>
      </c>
      <c r="J37" s="24"/>
      <c r="K37" s="24">
        <v>79950824</v>
      </c>
      <c r="L37" s="2"/>
      <c r="M37" s="8">
        <f aca="true" t="shared" si="12" ref="M37:M45">(G37/E37)-1</f>
        <v>-0.11132852407247007</v>
      </c>
      <c r="N37" s="9"/>
      <c r="O37" s="9">
        <f aca="true" t="shared" si="13" ref="O37:O45">(I37/G37)-1</f>
        <v>0.06550000204954753</v>
      </c>
      <c r="P37" s="9"/>
      <c r="Q37" s="9">
        <f aca="true" t="shared" si="14" ref="Q37:Q45">(K37/I37)-1</f>
        <v>0.07545307752422148</v>
      </c>
      <c r="S37" s="9">
        <f aca="true" t="shared" si="15" ref="S37:S45">(I37/E37)-1</f>
        <v>-0.053120540577842434</v>
      </c>
      <c r="T37" s="9"/>
      <c r="U37" s="9">
        <f aca="true" t="shared" si="16" ref="U37:U45">(K37/E37)-1</f>
        <v>0.01832442868003059</v>
      </c>
      <c r="W37" s="9">
        <f aca="true" t="shared" si="17" ref="W37:W45">(K37/G37)-1</f>
        <v>0.14589525630625033</v>
      </c>
    </row>
    <row r="38" spans="3:23" ht="12.75">
      <c r="C38" t="s">
        <v>10</v>
      </c>
      <c r="E38" s="24">
        <v>66279382</v>
      </c>
      <c r="F38" s="24"/>
      <c r="G38" s="24">
        <v>56068285</v>
      </c>
      <c r="H38" s="24"/>
      <c r="I38" s="24">
        <v>102525335</v>
      </c>
      <c r="J38" s="24"/>
      <c r="K38" s="24">
        <v>110261187</v>
      </c>
      <c r="L38" s="2"/>
      <c r="M38" s="8">
        <f t="shared" si="12"/>
        <v>-0.15406143949863627</v>
      </c>
      <c r="N38" s="9"/>
      <c r="O38" s="9">
        <f t="shared" si="13"/>
        <v>0.82857982904239</v>
      </c>
      <c r="P38" s="9"/>
      <c r="Q38" s="9">
        <f t="shared" si="14"/>
        <v>0.07545307703700743</v>
      </c>
      <c r="S38" s="9">
        <f t="shared" si="15"/>
        <v>0.5468661883419492</v>
      </c>
      <c r="T38" s="9"/>
      <c r="U38" s="9">
        <f t="shared" si="16"/>
        <v>0.6635820020168564</v>
      </c>
      <c r="W38" s="9">
        <f t="shared" si="17"/>
        <v>0.9665518037514433</v>
      </c>
    </row>
    <row r="39" spans="3:23" ht="12.75">
      <c r="C39" t="s">
        <v>11</v>
      </c>
      <c r="E39" s="24">
        <v>153448179</v>
      </c>
      <c r="F39" s="24"/>
      <c r="G39" s="24">
        <v>142264484</v>
      </c>
      <c r="H39" s="24"/>
      <c r="I39" s="24">
        <v>151582808</v>
      </c>
      <c r="J39" s="24"/>
      <c r="K39" s="24">
        <v>165020197</v>
      </c>
      <c r="L39" s="2"/>
      <c r="M39" s="8">
        <f t="shared" si="12"/>
        <v>-0.07288255274766087</v>
      </c>
      <c r="N39" s="9"/>
      <c r="O39" s="9">
        <f t="shared" si="13"/>
        <v>0.06550000209469009</v>
      </c>
      <c r="P39" s="9"/>
      <c r="Q39" s="9">
        <f t="shared" si="14"/>
        <v>0.08864718352492851</v>
      </c>
      <c r="S39" s="9">
        <f t="shared" si="15"/>
        <v>-0.012156358010608881</v>
      </c>
      <c r="T39" s="9"/>
      <c r="U39" s="9">
        <f t="shared" si="16"/>
        <v>0.07541319861475837</v>
      </c>
      <c r="W39" s="9">
        <f t="shared" si="17"/>
        <v>0.15995357632618967</v>
      </c>
    </row>
    <row r="40" spans="3:23" ht="12.75">
      <c r="C40" t="s">
        <v>12</v>
      </c>
      <c r="E40" s="24">
        <v>390828</v>
      </c>
      <c r="F40" s="24"/>
      <c r="G40" s="24">
        <v>2404574</v>
      </c>
      <c r="H40" s="24"/>
      <c r="I40" s="24">
        <v>2562074</v>
      </c>
      <c r="J40" s="24"/>
      <c r="K40" s="24">
        <v>2755390</v>
      </c>
      <c r="L40" s="2"/>
      <c r="M40" s="8">
        <f t="shared" si="12"/>
        <v>5.152512102510567</v>
      </c>
      <c r="N40" s="9"/>
      <c r="O40" s="9">
        <f t="shared" si="13"/>
        <v>0.06550016759725419</v>
      </c>
      <c r="P40" s="9"/>
      <c r="Q40" s="9">
        <f t="shared" si="14"/>
        <v>0.07545293383407348</v>
      </c>
      <c r="S40" s="9">
        <f t="shared" si="15"/>
        <v>5.555502676369144</v>
      </c>
      <c r="T40" s="9"/>
      <c r="U40" s="9">
        <f t="shared" si="16"/>
        <v>6.050134586058317</v>
      </c>
      <c r="W40" s="9">
        <f t="shared" si="17"/>
        <v>0.14589528124316398</v>
      </c>
    </row>
    <row r="41" spans="3:23" ht="12.75">
      <c r="C41" t="s">
        <v>13</v>
      </c>
      <c r="E41" s="24">
        <v>2243317</v>
      </c>
      <c r="F41" s="24"/>
      <c r="G41" s="24">
        <v>1260361</v>
      </c>
      <c r="H41" s="24"/>
      <c r="I41" s="24">
        <v>1342915</v>
      </c>
      <c r="J41" s="24"/>
      <c r="K41" s="24">
        <v>1444242</v>
      </c>
      <c r="L41" s="2"/>
      <c r="M41" s="8">
        <f t="shared" si="12"/>
        <v>-0.43817079797460634</v>
      </c>
      <c r="N41" s="9"/>
      <c r="O41" s="9">
        <f t="shared" si="13"/>
        <v>0.06550028126862073</v>
      </c>
      <c r="P41" s="9"/>
      <c r="Q41" s="9">
        <f t="shared" si="14"/>
        <v>0.07545302569410572</v>
      </c>
      <c r="S41" s="9">
        <f t="shared" si="15"/>
        <v>-0.40137082721701833</v>
      </c>
      <c r="T41" s="9"/>
      <c r="U41" s="9">
        <f t="shared" si="16"/>
        <v>-0.35620244486178276</v>
      </c>
      <c r="W41" s="9">
        <f t="shared" si="17"/>
        <v>0.1458955013682588</v>
      </c>
    </row>
    <row r="42" spans="3:23" ht="12.75">
      <c r="C42" t="s">
        <v>14</v>
      </c>
      <c r="E42" s="24">
        <v>1082096</v>
      </c>
      <c r="F42" s="24"/>
      <c r="G42" s="24">
        <v>938371</v>
      </c>
      <c r="H42" s="24"/>
      <c r="I42" s="24">
        <v>999834</v>
      </c>
      <c r="J42" s="24"/>
      <c r="K42" s="24">
        <v>1075275</v>
      </c>
      <c r="L42" s="2"/>
      <c r="M42" s="8">
        <f t="shared" si="12"/>
        <v>-0.13282093270837336</v>
      </c>
      <c r="N42" s="9"/>
      <c r="O42" s="9">
        <f t="shared" si="13"/>
        <v>0.06549967976418714</v>
      </c>
      <c r="P42" s="9"/>
      <c r="Q42" s="9">
        <f t="shared" si="14"/>
        <v>0.07545352528519733</v>
      </c>
      <c r="S42" s="9">
        <f t="shared" si="15"/>
        <v>-0.07602098150256542</v>
      </c>
      <c r="T42" s="9"/>
      <c r="U42" s="9">
        <f t="shared" si="16"/>
        <v>-0.006303507267377384</v>
      </c>
      <c r="W42" s="9">
        <f t="shared" si="17"/>
        <v>0.1458953867926438</v>
      </c>
    </row>
    <row r="43" spans="3:23" ht="12.75">
      <c r="C43" t="s">
        <v>15</v>
      </c>
      <c r="E43" s="24">
        <v>11924664</v>
      </c>
      <c r="F43" s="24"/>
      <c r="G43" s="24">
        <v>9636400</v>
      </c>
      <c r="H43" s="24"/>
      <c r="I43" s="24">
        <v>10267584</v>
      </c>
      <c r="J43" s="24"/>
      <c r="K43" s="24">
        <v>11042305</v>
      </c>
      <c r="L43" s="2"/>
      <c r="M43" s="8">
        <f t="shared" si="12"/>
        <v>-0.19189337326401812</v>
      </c>
      <c r="N43" s="9"/>
      <c r="O43" s="9">
        <f t="shared" si="13"/>
        <v>0.06549997924536144</v>
      </c>
      <c r="P43" s="9"/>
      <c r="Q43" s="9">
        <f t="shared" si="14"/>
        <v>0.07545309587922544</v>
      </c>
      <c r="S43" s="9">
        <f t="shared" si="15"/>
        <v>-0.13896240598477239</v>
      </c>
      <c r="T43" s="9"/>
      <c r="U43" s="9">
        <f t="shared" si="16"/>
        <v>-0.07399445384792391</v>
      </c>
      <c r="W43" s="9">
        <f t="shared" si="17"/>
        <v>0.1458952513386742</v>
      </c>
    </row>
    <row r="44" spans="3:23" ht="12.75">
      <c r="C44" t="s">
        <v>16</v>
      </c>
      <c r="E44" s="24">
        <v>3664967</v>
      </c>
      <c r="F44" s="24"/>
      <c r="G44" s="24">
        <v>2612084</v>
      </c>
      <c r="H44" s="24"/>
      <c r="I44" s="24">
        <v>2783176</v>
      </c>
      <c r="J44" s="24"/>
      <c r="K44" s="24">
        <v>2993175</v>
      </c>
      <c r="L44" s="2"/>
      <c r="M44" s="8">
        <f t="shared" si="12"/>
        <v>-0.28728307785581697</v>
      </c>
      <c r="N44" s="9"/>
      <c r="O44" s="9">
        <f t="shared" si="13"/>
        <v>0.065500190652368</v>
      </c>
      <c r="P44" s="9"/>
      <c r="Q44" s="9">
        <f t="shared" si="14"/>
        <v>0.07545300764306684</v>
      </c>
      <c r="S44" s="9">
        <f t="shared" si="15"/>
        <v>-0.2405999835742041</v>
      </c>
      <c r="T44" s="9"/>
      <c r="U44" s="9">
        <f t="shared" si="16"/>
        <v>-0.18330096833068343</v>
      </c>
      <c r="W44" s="9">
        <f t="shared" si="17"/>
        <v>0.14589538468135022</v>
      </c>
    </row>
    <row r="45" spans="3:23" ht="12.75">
      <c r="C45" t="s">
        <v>17</v>
      </c>
      <c r="E45" s="24">
        <v>65198</v>
      </c>
      <c r="F45" s="24"/>
      <c r="G45" s="24">
        <v>120003</v>
      </c>
      <c r="H45" s="24"/>
      <c r="I45" s="24">
        <v>127863</v>
      </c>
      <c r="J45" s="24"/>
      <c r="K45" s="24">
        <v>137511</v>
      </c>
      <c r="L45" s="2"/>
      <c r="M45" s="8">
        <f t="shared" si="12"/>
        <v>0.8405932697322003</v>
      </c>
      <c r="N45" s="9"/>
      <c r="O45" s="9">
        <f t="shared" si="13"/>
        <v>0.06549836254093644</v>
      </c>
      <c r="P45" s="9"/>
      <c r="Q45" s="9">
        <f t="shared" si="14"/>
        <v>0.07545576124445685</v>
      </c>
      <c r="S45" s="9">
        <f t="shared" si="15"/>
        <v>0.9611491150035276</v>
      </c>
      <c r="T45" s="9"/>
      <c r="U45" s="9">
        <f t="shared" si="16"/>
        <v>1.109129114390012</v>
      </c>
      <c r="W45" s="9">
        <f t="shared" si="17"/>
        <v>0.14589635259118516</v>
      </c>
    </row>
    <row r="46" spans="5:23" ht="13.5" thickBot="1">
      <c r="E46" s="24"/>
      <c r="F46" s="24"/>
      <c r="G46" s="24"/>
      <c r="H46" s="24"/>
      <c r="I46" s="24"/>
      <c r="J46" s="24"/>
      <c r="K46" s="24"/>
      <c r="L46" s="2"/>
      <c r="M46" s="8"/>
      <c r="N46" s="9"/>
      <c r="O46" s="9"/>
      <c r="P46" s="9"/>
      <c r="Q46" s="9"/>
      <c r="S46" s="9"/>
      <c r="T46" s="9"/>
      <c r="U46" s="9"/>
      <c r="W46" s="9"/>
    </row>
    <row r="47" spans="3:23" ht="13.5" thickBot="1">
      <c r="C47" s="10" t="s">
        <v>18</v>
      </c>
      <c r="D47" s="11"/>
      <c r="E47" s="25">
        <f>SUM(E40:E45)</f>
        <v>19371070</v>
      </c>
      <c r="F47" s="25"/>
      <c r="G47" s="25">
        <f>SUM(G40:G45)</f>
        <v>16971793</v>
      </c>
      <c r="H47" s="25"/>
      <c r="I47" s="25">
        <f>SUM(I40:I45)</f>
        <v>18083446</v>
      </c>
      <c r="J47" s="25"/>
      <c r="K47" s="26">
        <f>SUM(K40:K45)</f>
        <v>19447898</v>
      </c>
      <c r="L47" s="2"/>
      <c r="M47" s="14">
        <f>(G47/E47)-1</f>
        <v>-0.12385877496699971</v>
      </c>
      <c r="N47" s="15"/>
      <c r="O47" s="15">
        <f>(I47/G47)-1</f>
        <v>0.06550003290754258</v>
      </c>
      <c r="P47" s="15"/>
      <c r="Q47" s="15">
        <f>(K47/I47)-1</f>
        <v>0.07545309671618994</v>
      </c>
      <c r="R47" s="11"/>
      <c r="S47" s="15">
        <f>(I47/E47)-1</f>
        <v>-0.06647149589568357</v>
      </c>
      <c r="T47" s="15"/>
      <c r="U47" s="15">
        <f>(K47/E47)-1</f>
        <v>0.003966120611819557</v>
      </c>
      <c r="V47" s="11"/>
      <c r="W47" s="16">
        <f>(K47/G47)-1</f>
        <v>0.14589530994161892</v>
      </c>
    </row>
    <row r="48" spans="5:18" ht="13.5" thickBot="1">
      <c r="E48" s="24"/>
      <c r="F48" s="24"/>
      <c r="G48" s="24"/>
      <c r="H48" s="24"/>
      <c r="I48" s="24"/>
      <c r="J48" s="24"/>
      <c r="K48" s="24"/>
      <c r="L48" s="2"/>
      <c r="N48" s="9"/>
      <c r="O48" s="9"/>
      <c r="P48" s="9"/>
      <c r="R48" s="9"/>
    </row>
    <row r="49" spans="3:23" ht="13.5" thickBot="1">
      <c r="C49" s="17" t="s">
        <v>19</v>
      </c>
      <c r="D49" s="18"/>
      <c r="E49" s="27">
        <f>SUM(E37:E45)</f>
        <v>317610765</v>
      </c>
      <c r="F49" s="27"/>
      <c r="G49" s="27">
        <f>SUM(G37:G45)</f>
        <v>285076056</v>
      </c>
      <c r="H49" s="27"/>
      <c r="I49" s="27">
        <f>SUM(I37:I45)</f>
        <v>346533116</v>
      </c>
      <c r="J49" s="27"/>
      <c r="K49" s="27">
        <f>SUM(K37:K45)</f>
        <v>374680106</v>
      </c>
      <c r="L49" s="2"/>
      <c r="M49" s="20">
        <f>(G49/E49)-1</f>
        <v>-0.10243578803130304</v>
      </c>
      <c r="N49" s="21"/>
      <c r="O49" s="21">
        <f>(I49/G49)-1</f>
        <v>0.2155812763173628</v>
      </c>
      <c r="P49" s="21"/>
      <c r="Q49" s="21">
        <f>(K49/I49)-1</f>
        <v>0.08122453151057574</v>
      </c>
      <c r="R49" s="18"/>
      <c r="S49" s="21">
        <f>(I49/E49)-1</f>
        <v>0.09106225036169668</v>
      </c>
      <c r="T49" s="21"/>
      <c r="U49" s="21">
        <f>(K49/E49)-1</f>
        <v>0.17968327049619992</v>
      </c>
      <c r="V49" s="18"/>
      <c r="W49" s="22">
        <f>(K49/G49)-1</f>
        <v>0.31431629599926825</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W43"/>
  <sheetViews>
    <sheetView zoomScale="75" zoomScaleNormal="75" workbookViewId="0" topLeftCell="A1">
      <selection activeCell="A1" sqref="A1"/>
    </sheetView>
  </sheetViews>
  <sheetFormatPr defaultColWidth="9.140625" defaultRowHeight="12.75"/>
  <cols>
    <col min="1" max="1" width="8.8515625" style="0" bestFit="1" customWidth="1"/>
    <col min="2" max="2" width="14.57421875" style="0" bestFit="1" customWidth="1"/>
    <col min="3" max="3" width="21.140625" style="0" bestFit="1" customWidth="1"/>
    <col min="5" max="5" width="13.8515625" style="0" bestFit="1" customWidth="1"/>
    <col min="7" max="7" width="13.8515625" style="0" bestFit="1" customWidth="1"/>
    <col min="9" max="9" width="21.140625" style="0" bestFit="1" customWidth="1"/>
    <col min="11" max="11" width="21.140625" style="0" bestFit="1" customWidth="1"/>
    <col min="13" max="13" width="19.421875" style="0" bestFit="1" customWidth="1"/>
    <col min="15" max="15" width="19.421875" style="0" bestFit="1" customWidth="1"/>
    <col min="17" max="17" width="19.421875" style="0" bestFit="1" customWidth="1"/>
    <col min="19" max="19" width="19.421875" style="0" bestFit="1" customWidth="1"/>
    <col min="21" max="21" width="19.421875" style="0" bestFit="1" customWidth="1"/>
    <col min="23" max="23" width="19.421875" style="0" bestFit="1" customWidth="1"/>
  </cols>
  <sheetData>
    <row r="1" spans="1:12" ht="12.75">
      <c r="A1" s="1" t="s">
        <v>23</v>
      </c>
      <c r="L1" s="2"/>
    </row>
    <row r="2" spans="5:23" ht="12.75">
      <c r="E2" s="3">
        <v>1996</v>
      </c>
      <c r="F2" s="4"/>
      <c r="G2" s="3">
        <v>1997</v>
      </c>
      <c r="H2" s="4"/>
      <c r="I2" s="3" t="s">
        <v>0</v>
      </c>
      <c r="J2" s="4"/>
      <c r="K2" s="3" t="s">
        <v>1</v>
      </c>
      <c r="L2" s="2"/>
      <c r="M2" s="6" t="s">
        <v>2</v>
      </c>
      <c r="O2" s="3" t="s">
        <v>3</v>
      </c>
      <c r="P2" s="4"/>
      <c r="Q2" s="3" t="s">
        <v>4</v>
      </c>
      <c r="S2" s="3" t="s">
        <v>24</v>
      </c>
      <c r="T2" s="4"/>
      <c r="U2" s="3" t="s">
        <v>6</v>
      </c>
      <c r="W2" s="3" t="s">
        <v>7</v>
      </c>
    </row>
    <row r="3" spans="2:12" ht="12.75">
      <c r="B3" s="6" t="s">
        <v>8</v>
      </c>
      <c r="L3" s="2"/>
    </row>
    <row r="4" ht="12.75">
      <c r="L4" s="2"/>
    </row>
    <row r="5" spans="3:23" ht="12.75">
      <c r="C5" t="s">
        <v>9</v>
      </c>
      <c r="E5" s="7">
        <v>203</v>
      </c>
      <c r="F5" s="7"/>
      <c r="G5" s="7">
        <v>247</v>
      </c>
      <c r="H5" s="7"/>
      <c r="I5" s="7">
        <v>247</v>
      </c>
      <c r="J5" s="7"/>
      <c r="K5" s="7">
        <v>247</v>
      </c>
      <c r="L5" s="2"/>
      <c r="M5" s="8">
        <f>(G5/E5)-1</f>
        <v>0.21674876847290636</v>
      </c>
      <c r="N5" s="9"/>
      <c r="O5" s="9">
        <f>(I5/G5)-1</f>
        <v>0</v>
      </c>
      <c r="P5" s="9"/>
      <c r="Q5" s="9">
        <f>(K5/I5)-1</f>
        <v>0</v>
      </c>
      <c r="S5" s="9">
        <f>(I5/E5)-1</f>
        <v>0.21674876847290636</v>
      </c>
      <c r="T5" s="9"/>
      <c r="U5" s="9">
        <f>(K5/E5)-1</f>
        <v>0.21674876847290636</v>
      </c>
      <c r="W5" s="9">
        <f>(K5/G5)-1</f>
        <v>0</v>
      </c>
    </row>
    <row r="6" spans="3:23" ht="12.75">
      <c r="C6" t="s">
        <v>10</v>
      </c>
      <c r="E6" s="7">
        <v>802</v>
      </c>
      <c r="F6" s="7"/>
      <c r="G6" s="7">
        <v>801</v>
      </c>
      <c r="H6" s="7"/>
      <c r="I6" s="7">
        <v>0</v>
      </c>
      <c r="J6" s="7"/>
      <c r="K6" s="7">
        <v>0</v>
      </c>
      <c r="L6" s="2"/>
      <c r="M6" s="8">
        <f>(G6/E6)-1</f>
        <v>-0.0012468827930174342</v>
      </c>
      <c r="N6" s="9"/>
      <c r="O6" s="9">
        <f>(I6/G6)-1</f>
        <v>-1</v>
      </c>
      <c r="P6" s="9"/>
      <c r="Q6" s="9">
        <v>0</v>
      </c>
      <c r="S6" s="9">
        <f>(I6/E6)-1</f>
        <v>-1</v>
      </c>
      <c r="T6" s="9"/>
      <c r="U6" s="9">
        <f>(K6/E6)-1</f>
        <v>-1</v>
      </c>
      <c r="W6" s="9">
        <f>(K6/G6)-1</f>
        <v>-1</v>
      </c>
    </row>
    <row r="7" spans="3:23" ht="12.75">
      <c r="C7" t="s">
        <v>11</v>
      </c>
      <c r="E7" s="7">
        <v>531</v>
      </c>
      <c r="F7" s="7"/>
      <c r="G7" s="7">
        <v>511</v>
      </c>
      <c r="H7" s="7"/>
      <c r="I7" s="7">
        <v>0</v>
      </c>
      <c r="J7" s="7"/>
      <c r="K7" s="7">
        <v>0</v>
      </c>
      <c r="L7" s="2"/>
      <c r="M7" s="8">
        <f>(G7/E7)-1</f>
        <v>-0.03766478342749524</v>
      </c>
      <c r="N7" s="9"/>
      <c r="O7" s="9">
        <f>(I7/G7)-1</f>
        <v>-1</v>
      </c>
      <c r="P7" s="9"/>
      <c r="Q7" s="9">
        <v>0</v>
      </c>
      <c r="S7" s="9">
        <f>(I7/E7)-1</f>
        <v>-1</v>
      </c>
      <c r="T7" s="9"/>
      <c r="U7" s="9">
        <f>(K7/E7)-1</f>
        <v>-1</v>
      </c>
      <c r="W7" s="9">
        <f>(K7/G7)-1</f>
        <v>-1</v>
      </c>
    </row>
    <row r="8" spans="3:23" ht="12.75">
      <c r="C8" t="s">
        <v>12</v>
      </c>
      <c r="E8" s="7">
        <v>1</v>
      </c>
      <c r="F8" s="7"/>
      <c r="G8" s="7">
        <v>15</v>
      </c>
      <c r="H8" s="7"/>
      <c r="I8" s="7">
        <v>15</v>
      </c>
      <c r="J8" s="7"/>
      <c r="K8" s="7">
        <v>15</v>
      </c>
      <c r="L8" s="2"/>
      <c r="M8" s="8">
        <f>(G8/E8)-1</f>
        <v>14</v>
      </c>
      <c r="N8" s="9"/>
      <c r="O8" s="9">
        <f>(I8/G8)-1</f>
        <v>0</v>
      </c>
      <c r="P8" s="9"/>
      <c r="Q8" s="9">
        <f>(K8/I8)-1</f>
        <v>0</v>
      </c>
      <c r="S8" s="9">
        <f>(I8/E8)-1</f>
        <v>14</v>
      </c>
      <c r="T8" s="9"/>
      <c r="U8" s="9">
        <f>(K8/E8)-1</f>
        <v>14</v>
      </c>
      <c r="W8" s="9">
        <f>(K8/G8)-1</f>
        <v>0</v>
      </c>
    </row>
    <row r="9" spans="3:23" ht="12.75">
      <c r="C9" t="s">
        <v>13</v>
      </c>
      <c r="E9" s="7">
        <v>2</v>
      </c>
      <c r="F9" s="7"/>
      <c r="G9" s="7">
        <v>1</v>
      </c>
      <c r="H9" s="7"/>
      <c r="I9" s="7">
        <v>1</v>
      </c>
      <c r="J9" s="7"/>
      <c r="K9" s="7">
        <v>1</v>
      </c>
      <c r="L9" s="2"/>
      <c r="M9" s="8">
        <f>(G9/E9)-1</f>
        <v>-0.5</v>
      </c>
      <c r="N9" s="9"/>
      <c r="O9" s="9">
        <f>(I9/G9)-1</f>
        <v>0</v>
      </c>
      <c r="P9" s="9"/>
      <c r="Q9" s="9">
        <v>0</v>
      </c>
      <c r="S9" s="9">
        <f>(I9/E9)-1</f>
        <v>-0.5</v>
      </c>
      <c r="T9" s="9"/>
      <c r="U9" s="9">
        <f>(K9/E9)-1</f>
        <v>-0.5</v>
      </c>
      <c r="W9" s="9">
        <f>(K9/G9)-1</f>
        <v>0</v>
      </c>
    </row>
    <row r="10" spans="3:23" ht="12.75">
      <c r="C10" t="s">
        <v>14</v>
      </c>
      <c r="E10" s="7">
        <v>0</v>
      </c>
      <c r="F10" s="7"/>
      <c r="G10" s="7">
        <v>0</v>
      </c>
      <c r="H10" s="7"/>
      <c r="I10" s="7">
        <v>0</v>
      </c>
      <c r="J10" s="7"/>
      <c r="K10" s="7">
        <v>0</v>
      </c>
      <c r="L10" s="2"/>
      <c r="M10" s="8">
        <v>0</v>
      </c>
      <c r="N10" s="9"/>
      <c r="O10" s="9">
        <v>0</v>
      </c>
      <c r="P10" s="9"/>
      <c r="Q10" s="9">
        <v>0</v>
      </c>
      <c r="S10" s="9">
        <v>0</v>
      </c>
      <c r="T10" s="9"/>
      <c r="U10" s="9">
        <v>0</v>
      </c>
      <c r="W10" s="9">
        <v>0</v>
      </c>
    </row>
    <row r="11" spans="3:23" ht="12.75">
      <c r="C11" t="s">
        <v>15</v>
      </c>
      <c r="E11" s="7">
        <v>21</v>
      </c>
      <c r="F11" s="7"/>
      <c r="G11" s="7">
        <v>33</v>
      </c>
      <c r="H11" s="7"/>
      <c r="I11" s="7">
        <v>33</v>
      </c>
      <c r="J11" s="7"/>
      <c r="K11" s="7">
        <v>33</v>
      </c>
      <c r="L11" s="2"/>
      <c r="M11" s="8">
        <f>(G11/E11)-1</f>
        <v>0.5714285714285714</v>
      </c>
      <c r="N11" s="9"/>
      <c r="O11" s="9">
        <f>(I11/G11)-1</f>
        <v>0</v>
      </c>
      <c r="P11" s="9"/>
      <c r="Q11" s="9">
        <f>(K11/I11)-1</f>
        <v>0</v>
      </c>
      <c r="S11" s="9">
        <f>(I11/E11)-1</f>
        <v>0.5714285714285714</v>
      </c>
      <c r="T11" s="9"/>
      <c r="U11" s="9">
        <f>(K11/E11)-1</f>
        <v>0.5714285714285714</v>
      </c>
      <c r="W11" s="9">
        <f>(K11/G11)-1</f>
        <v>0</v>
      </c>
    </row>
    <row r="12" spans="3:23" ht="12.75">
      <c r="C12" t="s">
        <v>16</v>
      </c>
      <c r="E12" s="7">
        <v>18</v>
      </c>
      <c r="F12" s="7"/>
      <c r="G12" s="7">
        <v>13</v>
      </c>
      <c r="H12" s="7"/>
      <c r="I12" s="7">
        <v>13</v>
      </c>
      <c r="J12" s="7"/>
      <c r="K12" s="7">
        <v>13</v>
      </c>
      <c r="L12" s="2"/>
      <c r="M12" s="8">
        <f>(G12/E12)-1</f>
        <v>-0.2777777777777778</v>
      </c>
      <c r="N12" s="9"/>
      <c r="O12" s="9">
        <f>(I12/G12)-1</f>
        <v>0</v>
      </c>
      <c r="P12" s="9"/>
      <c r="Q12" s="9">
        <f>(K12/I12)-1</f>
        <v>0</v>
      </c>
      <c r="S12" s="9">
        <f>(I12/E12)-1</f>
        <v>-0.2777777777777778</v>
      </c>
      <c r="T12" s="9"/>
      <c r="U12" s="9">
        <f>(K12/E12)-1</f>
        <v>-0.2777777777777778</v>
      </c>
      <c r="W12" s="9">
        <f>(K12/G12)-1</f>
        <v>0</v>
      </c>
    </row>
    <row r="13" spans="3:23" ht="12.75">
      <c r="C13" t="s">
        <v>17</v>
      </c>
      <c r="E13" s="7">
        <v>2</v>
      </c>
      <c r="F13" s="7"/>
      <c r="G13" s="7">
        <v>2</v>
      </c>
      <c r="H13" s="7"/>
      <c r="I13" s="7">
        <v>2</v>
      </c>
      <c r="J13" s="7"/>
      <c r="K13" s="7">
        <v>2</v>
      </c>
      <c r="L13" s="2"/>
      <c r="M13" s="8">
        <f>(G13/E13)-1</f>
        <v>0</v>
      </c>
      <c r="N13" s="9"/>
      <c r="O13" s="9">
        <f>(I13/G13)-1</f>
        <v>0</v>
      </c>
      <c r="P13" s="9"/>
      <c r="Q13" s="9">
        <f>(K13/I13)-1</f>
        <v>0</v>
      </c>
      <c r="S13" s="9">
        <f>(I13/E13)-1</f>
        <v>0</v>
      </c>
      <c r="T13" s="9"/>
      <c r="U13" s="9">
        <f>(K13/E13)-1</f>
        <v>0</v>
      </c>
      <c r="W13" s="9">
        <f>(K13/G13)-1</f>
        <v>0</v>
      </c>
    </row>
    <row r="14" spans="5:18" ht="13.5" thickBot="1">
      <c r="E14" s="7"/>
      <c r="F14" s="7"/>
      <c r="G14" s="7"/>
      <c r="H14" s="7"/>
      <c r="I14" s="7"/>
      <c r="J14" s="7"/>
      <c r="K14" s="7"/>
      <c r="L14" s="2"/>
      <c r="N14" s="9"/>
      <c r="O14" s="9"/>
      <c r="P14" s="9"/>
      <c r="R14" s="9"/>
    </row>
    <row r="15" spans="3:23" ht="13.5" thickBot="1">
      <c r="C15" s="17" t="s">
        <v>19</v>
      </c>
      <c r="D15" s="18"/>
      <c r="E15" s="19">
        <f>SUM(E5:E13)</f>
        <v>1580</v>
      </c>
      <c r="F15" s="19"/>
      <c r="G15" s="19">
        <f>SUM(G5:G13)</f>
        <v>1623</v>
      </c>
      <c r="H15" s="19"/>
      <c r="I15" s="19">
        <f>SUM(I5:I13)</f>
        <v>311</v>
      </c>
      <c r="J15" s="19"/>
      <c r="K15" s="28">
        <f>SUM(K5:K13)</f>
        <v>311</v>
      </c>
      <c r="L15" s="2"/>
      <c r="M15" s="20">
        <f>(G15/E15)-1</f>
        <v>0.027215189873417645</v>
      </c>
      <c r="N15" s="21"/>
      <c r="O15" s="21">
        <f>(I15/G15)-1</f>
        <v>-0.8083795440542205</v>
      </c>
      <c r="P15" s="21"/>
      <c r="Q15" s="21">
        <f>(K15/I15)-1</f>
        <v>0</v>
      </c>
      <c r="R15" s="18"/>
      <c r="S15" s="21">
        <f>(I15/E15)-1</f>
        <v>-0.8031645569620254</v>
      </c>
      <c r="T15" s="21"/>
      <c r="U15" s="21">
        <f>(K15/E15)-1</f>
        <v>-0.8031645569620254</v>
      </c>
      <c r="V15" s="18"/>
      <c r="W15" s="22">
        <f>(K15/G15)-1</f>
        <v>-0.8083795440542205</v>
      </c>
    </row>
    <row r="16" spans="5:18" ht="12.75">
      <c r="E16" s="7"/>
      <c r="F16" s="7"/>
      <c r="G16" s="7"/>
      <c r="H16" s="7"/>
      <c r="I16" s="7"/>
      <c r="J16" s="7"/>
      <c r="K16" s="7"/>
      <c r="L16" s="2"/>
      <c r="N16" s="9"/>
      <c r="O16" s="9"/>
      <c r="P16" s="9"/>
      <c r="R16" s="9"/>
    </row>
    <row r="17" spans="2:18" ht="12.75">
      <c r="B17" s="6" t="s">
        <v>20</v>
      </c>
      <c r="E17" s="7"/>
      <c r="F17" s="7"/>
      <c r="G17" s="7"/>
      <c r="H17" s="7"/>
      <c r="I17" s="7"/>
      <c r="J17" s="7"/>
      <c r="K17" s="7"/>
      <c r="L17" s="2"/>
      <c r="N17" s="9"/>
      <c r="O17" s="9"/>
      <c r="P17" s="9"/>
      <c r="R17" s="9"/>
    </row>
    <row r="18" spans="5:18" ht="12.75">
      <c r="E18" s="7"/>
      <c r="F18" s="7"/>
      <c r="G18" s="7"/>
      <c r="H18" s="7"/>
      <c r="I18" s="7"/>
      <c r="J18" s="7"/>
      <c r="K18" s="7"/>
      <c r="L18" s="2"/>
      <c r="N18" s="9"/>
      <c r="O18" s="9"/>
      <c r="P18" s="9"/>
      <c r="R18" s="9"/>
    </row>
    <row r="19" spans="3:23" ht="12.75">
      <c r="C19" t="s">
        <v>9</v>
      </c>
      <c r="E19" s="7">
        <v>2538</v>
      </c>
      <c r="F19" s="7"/>
      <c r="G19" s="7">
        <v>2668</v>
      </c>
      <c r="H19" s="7"/>
      <c r="I19" s="7">
        <v>2668</v>
      </c>
      <c r="J19" s="7"/>
      <c r="K19" s="7">
        <v>2668</v>
      </c>
      <c r="L19" s="2"/>
      <c r="M19" s="8">
        <f>(G19/E19)-1</f>
        <v>0.05122143420015757</v>
      </c>
      <c r="N19" s="9"/>
      <c r="O19" s="9">
        <f>(I19/G19)-1</f>
        <v>0</v>
      </c>
      <c r="P19" s="9"/>
      <c r="Q19" s="9">
        <f>(K19/I19)-1</f>
        <v>0</v>
      </c>
      <c r="S19" s="9">
        <f>(I19/E19)-1</f>
        <v>0.05122143420015757</v>
      </c>
      <c r="T19" s="9"/>
      <c r="U19" s="9">
        <f>(K19/E19)-1</f>
        <v>0.05122143420015757</v>
      </c>
      <c r="W19" s="9">
        <f>(K19/G19)-1</f>
        <v>0</v>
      </c>
    </row>
    <row r="20" spans="3:23" ht="12.75">
      <c r="C20" t="s">
        <v>10</v>
      </c>
      <c r="E20" s="7">
        <v>11919</v>
      </c>
      <c r="F20" s="7"/>
      <c r="G20" s="7">
        <v>9785</v>
      </c>
      <c r="H20" s="7"/>
      <c r="I20" s="7">
        <v>0</v>
      </c>
      <c r="J20" s="7"/>
      <c r="K20" s="7">
        <v>0</v>
      </c>
      <c r="L20" s="2"/>
      <c r="M20" s="8">
        <f>(G20/E20)-1</f>
        <v>-0.1790418659283497</v>
      </c>
      <c r="N20" s="9"/>
      <c r="O20" s="9">
        <f>(I20/G20)-1</f>
        <v>-1</v>
      </c>
      <c r="P20" s="9"/>
      <c r="Q20" s="9">
        <v>0</v>
      </c>
      <c r="S20" s="9">
        <f>(I20/E20)-1</f>
        <v>-1</v>
      </c>
      <c r="T20" s="9"/>
      <c r="U20" s="9">
        <f>(K20/E20)-1</f>
        <v>-1</v>
      </c>
      <c r="W20" s="9">
        <f>(K20/G20)-1</f>
        <v>-1</v>
      </c>
    </row>
    <row r="21" spans="3:23" ht="12.75">
      <c r="C21" t="s">
        <v>11</v>
      </c>
      <c r="E21" s="7">
        <v>3732</v>
      </c>
      <c r="F21" s="7"/>
      <c r="G21" s="7">
        <v>3131</v>
      </c>
      <c r="H21" s="7"/>
      <c r="I21" s="7">
        <v>0</v>
      </c>
      <c r="J21" s="7"/>
      <c r="K21" s="7">
        <v>0</v>
      </c>
      <c r="L21" s="2"/>
      <c r="M21" s="8">
        <f>(G21/E21)-1</f>
        <v>-0.16103965702036438</v>
      </c>
      <c r="N21" s="9"/>
      <c r="O21" s="9">
        <f>(I21/G21)-1</f>
        <v>-1</v>
      </c>
      <c r="P21" s="9"/>
      <c r="Q21" s="9">
        <v>0</v>
      </c>
      <c r="S21" s="9">
        <f>(I21/E21)-1</f>
        <v>-1</v>
      </c>
      <c r="T21" s="9"/>
      <c r="U21" s="9">
        <f>(K21/E21)-1</f>
        <v>-1</v>
      </c>
      <c r="W21" s="9">
        <f>(K21/G21)-1</f>
        <v>-1</v>
      </c>
    </row>
    <row r="22" spans="3:23" ht="12.75">
      <c r="C22" t="s">
        <v>12</v>
      </c>
      <c r="E22" s="7">
        <v>8</v>
      </c>
      <c r="F22" s="7"/>
      <c r="G22" s="7">
        <v>154</v>
      </c>
      <c r="H22" s="7"/>
      <c r="I22" s="7">
        <v>154</v>
      </c>
      <c r="J22" s="7"/>
      <c r="K22" s="7">
        <v>154</v>
      </c>
      <c r="L22" s="2"/>
      <c r="M22" s="8">
        <f>(G22/E22)-1</f>
        <v>18.25</v>
      </c>
      <c r="N22" s="9"/>
      <c r="O22" s="9">
        <f>(I22/G22)-1</f>
        <v>0</v>
      </c>
      <c r="P22" s="9"/>
      <c r="Q22" s="9">
        <f>(K22/I22)-1</f>
        <v>0</v>
      </c>
      <c r="S22" s="9">
        <f>(I22/E22)-1</f>
        <v>18.25</v>
      </c>
      <c r="T22" s="9"/>
      <c r="U22" s="9">
        <f>(K22/E22)-1</f>
        <v>18.25</v>
      </c>
      <c r="W22" s="9">
        <f>(K22/G22)-1</f>
        <v>0</v>
      </c>
    </row>
    <row r="23" spans="3:23" ht="12.75">
      <c r="C23" t="s">
        <v>13</v>
      </c>
      <c r="E23" s="7">
        <v>11</v>
      </c>
      <c r="F23" s="7"/>
      <c r="G23" s="7">
        <v>4</v>
      </c>
      <c r="H23" s="7"/>
      <c r="I23" s="7">
        <v>4</v>
      </c>
      <c r="J23" s="7"/>
      <c r="K23" s="7">
        <v>4</v>
      </c>
      <c r="L23" s="2"/>
      <c r="M23" s="8">
        <f>(G23/E23)-1</f>
        <v>-0.6363636363636364</v>
      </c>
      <c r="N23" s="9"/>
      <c r="O23" s="9">
        <f>(I23/G23)-1</f>
        <v>0</v>
      </c>
      <c r="P23" s="9"/>
      <c r="Q23" s="9">
        <f>(K23/I23)-1</f>
        <v>0</v>
      </c>
      <c r="S23" s="9">
        <f>(I23/E23)-1</f>
        <v>-0.6363636363636364</v>
      </c>
      <c r="T23" s="9"/>
      <c r="U23" s="9">
        <f>(K23/E23)-1</f>
        <v>-0.6363636363636364</v>
      </c>
      <c r="W23" s="9">
        <f>(K23/G23)-1</f>
        <v>0</v>
      </c>
    </row>
    <row r="24" spans="3:23" ht="12.75">
      <c r="C24" t="s">
        <v>14</v>
      </c>
      <c r="E24" s="7">
        <v>0</v>
      </c>
      <c r="F24" s="7"/>
      <c r="G24" s="7">
        <v>0</v>
      </c>
      <c r="H24" s="7"/>
      <c r="I24" s="7">
        <v>0</v>
      </c>
      <c r="J24" s="7"/>
      <c r="K24" s="7">
        <v>0</v>
      </c>
      <c r="L24" s="2"/>
      <c r="M24" s="8">
        <v>0</v>
      </c>
      <c r="N24" s="9"/>
      <c r="O24" s="9">
        <v>0</v>
      </c>
      <c r="P24" s="9"/>
      <c r="Q24" s="9">
        <v>0</v>
      </c>
      <c r="S24" s="9">
        <v>0</v>
      </c>
      <c r="T24" s="9"/>
      <c r="U24" s="9">
        <v>0</v>
      </c>
      <c r="W24" s="9">
        <v>0</v>
      </c>
    </row>
    <row r="25" spans="3:23" ht="12.75">
      <c r="C25" t="s">
        <v>15</v>
      </c>
      <c r="E25" s="7">
        <v>155</v>
      </c>
      <c r="F25" s="7"/>
      <c r="G25" s="7">
        <v>246</v>
      </c>
      <c r="H25" s="7"/>
      <c r="I25" s="7">
        <v>246</v>
      </c>
      <c r="J25" s="7"/>
      <c r="K25" s="7">
        <v>246</v>
      </c>
      <c r="L25" s="2"/>
      <c r="M25" s="8">
        <f>(G25/E25)-1</f>
        <v>0.5870967741935484</v>
      </c>
      <c r="N25" s="9"/>
      <c r="O25" s="9">
        <f>(I25/G25)-1</f>
        <v>0</v>
      </c>
      <c r="P25" s="9"/>
      <c r="Q25" s="9">
        <f>(K25/I25)-1</f>
        <v>0</v>
      </c>
      <c r="S25" s="9">
        <f>(I25/E25)-1</f>
        <v>0.5870967741935484</v>
      </c>
      <c r="T25" s="9"/>
      <c r="U25" s="9">
        <f>(K25/E25)-1</f>
        <v>0.5870967741935484</v>
      </c>
      <c r="W25" s="9">
        <f>(K25/G25)-1</f>
        <v>0</v>
      </c>
    </row>
    <row r="26" spans="3:23" ht="12.75">
      <c r="C26" t="s">
        <v>16</v>
      </c>
      <c r="E26" s="7">
        <v>144</v>
      </c>
      <c r="F26" s="7"/>
      <c r="G26" s="7">
        <v>78</v>
      </c>
      <c r="H26" s="7"/>
      <c r="I26" s="7">
        <v>78</v>
      </c>
      <c r="J26" s="7"/>
      <c r="K26" s="7">
        <v>78</v>
      </c>
      <c r="L26" s="2"/>
      <c r="M26" s="8">
        <f>(G26/E26)-1</f>
        <v>-0.45833333333333337</v>
      </c>
      <c r="N26" s="9"/>
      <c r="O26" s="9">
        <f>(I26/G26)-1</f>
        <v>0</v>
      </c>
      <c r="P26" s="9"/>
      <c r="Q26" s="9">
        <f>(K26/I26)-1</f>
        <v>0</v>
      </c>
      <c r="S26" s="9">
        <f>(I26/E26)-1</f>
        <v>-0.45833333333333337</v>
      </c>
      <c r="T26" s="9"/>
      <c r="U26" s="9">
        <f>(K26/E26)-1</f>
        <v>-0.45833333333333337</v>
      </c>
      <c r="W26" s="9">
        <f>(K26/G26)-1</f>
        <v>0</v>
      </c>
    </row>
    <row r="27" spans="3:23" ht="12.75">
      <c r="C27" t="s">
        <v>17</v>
      </c>
      <c r="E27" s="7">
        <v>17</v>
      </c>
      <c r="F27" s="7"/>
      <c r="G27" s="7">
        <v>24</v>
      </c>
      <c r="H27" s="7"/>
      <c r="I27" s="7">
        <v>24</v>
      </c>
      <c r="J27" s="7"/>
      <c r="K27" s="7">
        <v>24</v>
      </c>
      <c r="L27" s="2"/>
      <c r="M27" s="8">
        <f>(G27/E27)-1</f>
        <v>0.41176470588235303</v>
      </c>
      <c r="N27" s="9"/>
      <c r="O27" s="9">
        <f>(I27/G27)-1</f>
        <v>0</v>
      </c>
      <c r="P27" s="9"/>
      <c r="Q27" s="9">
        <f>(K27/I27)-1</f>
        <v>0</v>
      </c>
      <c r="S27" s="9">
        <f>(I27/E27)-1</f>
        <v>0.41176470588235303</v>
      </c>
      <c r="T27" s="9"/>
      <c r="U27" s="9">
        <f>(K27/E27)-1</f>
        <v>0.41176470588235303</v>
      </c>
      <c r="W27" s="9">
        <f>(K27/G27)-1</f>
        <v>0</v>
      </c>
    </row>
    <row r="28" spans="5:18" ht="13.5" thickBot="1">
      <c r="E28" s="7"/>
      <c r="F28" s="7"/>
      <c r="G28" s="7"/>
      <c r="H28" s="7"/>
      <c r="I28" s="7"/>
      <c r="J28" s="7"/>
      <c r="K28" s="7"/>
      <c r="L28" s="2"/>
      <c r="N28" s="9"/>
      <c r="O28" s="9"/>
      <c r="P28" s="9"/>
      <c r="R28" s="9"/>
    </row>
    <row r="29" spans="3:23" ht="13.5" thickBot="1">
      <c r="C29" s="17" t="s">
        <v>19</v>
      </c>
      <c r="D29" s="18"/>
      <c r="E29" s="19">
        <f>SUM(E19:E27)</f>
        <v>18524</v>
      </c>
      <c r="F29" s="19"/>
      <c r="G29" s="19">
        <f>SUM(G19:G27)</f>
        <v>16090</v>
      </c>
      <c r="H29" s="19"/>
      <c r="I29" s="19">
        <f>SUM(I19:I27)</f>
        <v>3174</v>
      </c>
      <c r="J29" s="19"/>
      <c r="K29" s="28">
        <f>SUM(K19:K27)</f>
        <v>3174</v>
      </c>
      <c r="L29" s="2"/>
      <c r="M29" s="20">
        <f>(G29/E29)-1</f>
        <v>-0.13139710645648883</v>
      </c>
      <c r="N29" s="21"/>
      <c r="O29" s="21">
        <f>(I29/G29)-1</f>
        <v>-0.8027346177750155</v>
      </c>
      <c r="P29" s="21"/>
      <c r="Q29" s="21">
        <f>(K29/I29)-1</f>
        <v>0</v>
      </c>
      <c r="R29" s="18"/>
      <c r="S29" s="21">
        <f>(I29/E29)-1</f>
        <v>-0.8286547182034119</v>
      </c>
      <c r="T29" s="21"/>
      <c r="U29" s="21">
        <f>(K29/E29)-1</f>
        <v>-0.8286547182034119</v>
      </c>
      <c r="V29" s="18"/>
      <c r="W29" s="22">
        <f>(K29/G29)-1</f>
        <v>-0.8027346177750155</v>
      </c>
    </row>
    <row r="30" spans="5:18" ht="12.75">
      <c r="E30" s="23"/>
      <c r="F30" s="23"/>
      <c r="G30" s="23"/>
      <c r="H30" s="23"/>
      <c r="I30" s="23"/>
      <c r="J30" s="23"/>
      <c r="K30" s="23"/>
      <c r="L30" s="2"/>
      <c r="N30" s="9"/>
      <c r="O30" s="9"/>
      <c r="P30" s="9"/>
      <c r="R30" s="9"/>
    </row>
    <row r="31" spans="2:18" ht="12.75">
      <c r="B31" s="6" t="s">
        <v>21</v>
      </c>
      <c r="E31" s="23"/>
      <c r="F31" s="23"/>
      <c r="G31" s="23"/>
      <c r="H31" s="23"/>
      <c r="I31" s="23"/>
      <c r="J31" s="23"/>
      <c r="K31" s="23"/>
      <c r="L31" s="2"/>
      <c r="N31" s="9"/>
      <c r="O31" s="9"/>
      <c r="P31" s="9"/>
      <c r="R31" s="9"/>
    </row>
    <row r="32" spans="5:18" ht="12.75">
      <c r="E32" s="23"/>
      <c r="F32" s="23"/>
      <c r="G32" s="23"/>
      <c r="H32" s="23"/>
      <c r="I32" s="23"/>
      <c r="J32" s="23"/>
      <c r="K32" s="23"/>
      <c r="L32" s="2"/>
      <c r="N32" s="9"/>
      <c r="O32" s="9"/>
      <c r="P32" s="9"/>
      <c r="R32" s="9"/>
    </row>
    <row r="33" spans="3:23" ht="12.75">
      <c r="C33" t="s">
        <v>9</v>
      </c>
      <c r="E33" s="24">
        <v>2763935</v>
      </c>
      <c r="F33" s="24"/>
      <c r="G33" s="24">
        <v>3123508</v>
      </c>
      <c r="H33" s="24"/>
      <c r="I33" s="24">
        <v>3123508</v>
      </c>
      <c r="J33" s="24"/>
      <c r="K33" s="24">
        <v>3123508</v>
      </c>
      <c r="L33" s="2"/>
      <c r="M33" s="8">
        <f>(G33/E33)-1</f>
        <v>0.13009459339673324</v>
      </c>
      <c r="N33" s="9"/>
      <c r="O33" s="9">
        <f>(I33/G33)-1</f>
        <v>0</v>
      </c>
      <c r="P33" s="9"/>
      <c r="Q33" s="9">
        <f>(K33/I33)-1</f>
        <v>0</v>
      </c>
      <c r="S33" s="9">
        <f>(I33/E33)-1</f>
        <v>0.13009459339673324</v>
      </c>
      <c r="T33" s="9"/>
      <c r="U33" s="9">
        <f>(K33/E33)-1</f>
        <v>0.13009459339673324</v>
      </c>
      <c r="W33" s="9">
        <f>(K33/G33)-1</f>
        <v>0</v>
      </c>
    </row>
    <row r="34" spans="3:23" ht="12.75">
      <c r="C34" t="s">
        <v>10</v>
      </c>
      <c r="E34" s="24">
        <v>11521186</v>
      </c>
      <c r="F34" s="24"/>
      <c r="G34" s="24">
        <v>10083502</v>
      </c>
      <c r="H34" s="24"/>
      <c r="I34" s="24">
        <v>0</v>
      </c>
      <c r="J34" s="24"/>
      <c r="K34" s="24">
        <v>0</v>
      </c>
      <c r="L34" s="2"/>
      <c r="M34" s="8">
        <f>(G34/E34)-1</f>
        <v>-0.12478611142984763</v>
      </c>
      <c r="N34" s="9"/>
      <c r="O34" s="9">
        <f>(I34/G34)-1</f>
        <v>-1</v>
      </c>
      <c r="P34" s="9"/>
      <c r="Q34" s="9">
        <v>0</v>
      </c>
      <c r="S34" s="9">
        <f>(I34/E34)-1</f>
        <v>-1</v>
      </c>
      <c r="T34" s="9"/>
      <c r="U34" s="9">
        <f>(K34/E34)-1</f>
        <v>-1</v>
      </c>
      <c r="W34" s="9">
        <f>(K34/G34)-1</f>
        <v>-1</v>
      </c>
    </row>
    <row r="35" spans="3:23" ht="12.75">
      <c r="C35" t="s">
        <v>11</v>
      </c>
      <c r="E35" s="24">
        <v>4524658</v>
      </c>
      <c r="F35" s="24"/>
      <c r="G35" s="24">
        <v>3851299</v>
      </c>
      <c r="H35" s="24"/>
      <c r="I35" s="24">
        <v>0</v>
      </c>
      <c r="J35" s="24"/>
      <c r="K35" s="24">
        <v>0</v>
      </c>
      <c r="L35" s="2"/>
      <c r="M35" s="8">
        <f>(G35/E35)-1</f>
        <v>-0.1488198666064927</v>
      </c>
      <c r="N35" s="9"/>
      <c r="O35" s="9">
        <f>(I35/G35)-1</f>
        <v>-1</v>
      </c>
      <c r="P35" s="9"/>
      <c r="Q35" s="9">
        <v>0</v>
      </c>
      <c r="S35" s="9">
        <f>(I35/E35)-1</f>
        <v>-1</v>
      </c>
      <c r="T35" s="9"/>
      <c r="U35" s="9">
        <f>(K35/E35)-1</f>
        <v>-1</v>
      </c>
      <c r="W35" s="9">
        <f>(K35/G35)-1</f>
        <v>-1</v>
      </c>
    </row>
    <row r="36" spans="3:23" ht="12.75">
      <c r="C36" t="s">
        <v>12</v>
      </c>
      <c r="E36" s="24">
        <v>9042</v>
      </c>
      <c r="F36" s="24"/>
      <c r="G36" s="24">
        <v>162833</v>
      </c>
      <c r="H36" s="24"/>
      <c r="I36" s="24">
        <v>162833</v>
      </c>
      <c r="J36" s="24"/>
      <c r="K36" s="24">
        <v>162833</v>
      </c>
      <c r="L36" s="2"/>
      <c r="M36" s="8">
        <f>(G36/E36)-1</f>
        <v>17.008515815085158</v>
      </c>
      <c r="N36" s="9"/>
      <c r="O36" s="9">
        <f>(I36/G36)-1</f>
        <v>0</v>
      </c>
      <c r="P36" s="9"/>
      <c r="Q36" s="9">
        <f>(K36/I36)-1</f>
        <v>0</v>
      </c>
      <c r="S36" s="9">
        <f>(I36/E36)-1</f>
        <v>17.008515815085158</v>
      </c>
      <c r="T36" s="9"/>
      <c r="U36" s="9">
        <f>(K36/E36)-1</f>
        <v>17.008515815085158</v>
      </c>
      <c r="W36" s="9">
        <f>(K36/G36)-1</f>
        <v>0</v>
      </c>
    </row>
    <row r="37" spans="3:23" ht="12.75">
      <c r="C37" t="s">
        <v>13</v>
      </c>
      <c r="E37" s="24">
        <v>12192</v>
      </c>
      <c r="F37" s="24"/>
      <c r="G37" s="24">
        <v>4618</v>
      </c>
      <c r="H37" s="24"/>
      <c r="I37" s="24">
        <v>4618</v>
      </c>
      <c r="J37" s="24"/>
      <c r="K37" s="24">
        <v>4618</v>
      </c>
      <c r="L37" s="2"/>
      <c r="M37" s="8">
        <f>(G37/E37)-1</f>
        <v>-0.6212270341207349</v>
      </c>
      <c r="N37" s="9"/>
      <c r="O37" s="9">
        <f>(I37/G37)-1</f>
        <v>0</v>
      </c>
      <c r="P37" s="9"/>
      <c r="Q37" s="9">
        <f>(K37/I37)-1</f>
        <v>0</v>
      </c>
      <c r="S37" s="9">
        <f>(I37/E37)-1</f>
        <v>-0.6212270341207349</v>
      </c>
      <c r="T37" s="9"/>
      <c r="U37" s="9">
        <f>(K37/E37)-1</f>
        <v>-0.6212270341207349</v>
      </c>
      <c r="W37" s="9">
        <f>(K37/G37)-1</f>
        <v>0</v>
      </c>
    </row>
    <row r="38" spans="3:23" ht="12.75">
      <c r="C38" t="s">
        <v>14</v>
      </c>
      <c r="E38" s="24">
        <v>0</v>
      </c>
      <c r="F38" s="24"/>
      <c r="G38" s="24">
        <v>0</v>
      </c>
      <c r="H38" s="24"/>
      <c r="I38" s="24">
        <v>0</v>
      </c>
      <c r="J38" s="24"/>
      <c r="K38" s="24">
        <v>0</v>
      </c>
      <c r="L38" s="2"/>
      <c r="M38" s="8">
        <v>0</v>
      </c>
      <c r="N38" s="9"/>
      <c r="O38" s="9">
        <v>0</v>
      </c>
      <c r="P38" s="9"/>
      <c r="Q38" s="9">
        <v>0</v>
      </c>
      <c r="S38" s="9">
        <v>0</v>
      </c>
      <c r="T38" s="9"/>
      <c r="U38" s="9">
        <v>0</v>
      </c>
      <c r="W38" s="9">
        <v>0</v>
      </c>
    </row>
    <row r="39" spans="3:23" ht="12.75">
      <c r="C39" t="s">
        <v>15</v>
      </c>
      <c r="E39" s="24">
        <v>175205</v>
      </c>
      <c r="F39" s="24"/>
      <c r="G39" s="24">
        <v>28084</v>
      </c>
      <c r="H39" s="24"/>
      <c r="I39" s="24">
        <v>28084</v>
      </c>
      <c r="J39" s="24"/>
      <c r="K39" s="24">
        <v>28084</v>
      </c>
      <c r="L39" s="2"/>
      <c r="M39" s="8">
        <f>(G39/E39)-1</f>
        <v>-0.8397077708969493</v>
      </c>
      <c r="N39" s="9"/>
      <c r="O39" s="9">
        <f>(I39/G39)-1</f>
        <v>0</v>
      </c>
      <c r="P39" s="9"/>
      <c r="Q39" s="9">
        <f>(K39/I39)-1</f>
        <v>0</v>
      </c>
      <c r="S39" s="9">
        <f>(I39/E39)-1</f>
        <v>-0.8397077708969493</v>
      </c>
      <c r="T39" s="9"/>
      <c r="U39" s="9">
        <f>(K39/E39)-1</f>
        <v>-0.8397077708969493</v>
      </c>
      <c r="W39" s="9">
        <f>(K39/G39)-1</f>
        <v>0</v>
      </c>
    </row>
    <row r="40" spans="3:23" ht="12.75">
      <c r="C40" t="s">
        <v>16</v>
      </c>
      <c r="E40" s="24">
        <v>139623</v>
      </c>
      <c r="F40" s="24"/>
      <c r="G40" s="24">
        <v>90604</v>
      </c>
      <c r="H40" s="24"/>
      <c r="I40" s="24">
        <v>90604</v>
      </c>
      <c r="J40" s="24"/>
      <c r="K40" s="24">
        <v>90604</v>
      </c>
      <c r="L40" s="2"/>
      <c r="M40" s="8">
        <f>(G40/E40)-1</f>
        <v>-0.35108112560251536</v>
      </c>
      <c r="N40" s="9"/>
      <c r="O40" s="9">
        <f>(I40/G40)-1</f>
        <v>0</v>
      </c>
      <c r="P40" s="9"/>
      <c r="Q40" s="9">
        <f>(K40/I40)-1</f>
        <v>0</v>
      </c>
      <c r="S40" s="9">
        <f>(I40/E40)-1</f>
        <v>-0.35108112560251536</v>
      </c>
      <c r="T40" s="9"/>
      <c r="U40" s="9">
        <f>(K40/E40)-1</f>
        <v>-0.35108112560251536</v>
      </c>
      <c r="W40" s="9">
        <f>(K40/G40)-1</f>
        <v>0</v>
      </c>
    </row>
    <row r="41" spans="3:23" ht="12.75">
      <c r="C41" t="s">
        <v>17</v>
      </c>
      <c r="E41" s="24">
        <v>16961</v>
      </c>
      <c r="F41" s="24"/>
      <c r="G41" s="24">
        <v>25885</v>
      </c>
      <c r="H41" s="24"/>
      <c r="I41" s="24">
        <v>25885</v>
      </c>
      <c r="J41" s="24"/>
      <c r="K41" s="24">
        <v>25885</v>
      </c>
      <c r="L41" s="2"/>
      <c r="M41" s="8">
        <f>(G41/E41)-1</f>
        <v>0.5261482223925475</v>
      </c>
      <c r="N41" s="9"/>
      <c r="O41" s="9">
        <f>(I41/G41)-1</f>
        <v>0</v>
      </c>
      <c r="P41" s="9"/>
      <c r="Q41" s="9">
        <f>(K41/I41)-1</f>
        <v>0</v>
      </c>
      <c r="S41" s="9">
        <f>(I41/E41)-1</f>
        <v>0.5261482223925475</v>
      </c>
      <c r="T41" s="9"/>
      <c r="U41" s="9">
        <f>(K41/E41)-1</f>
        <v>0.5261482223925475</v>
      </c>
      <c r="W41" s="9">
        <f>(K41/G41)-1</f>
        <v>0</v>
      </c>
    </row>
    <row r="42" spans="5:18" ht="13.5" thickBot="1">
      <c r="E42" s="24"/>
      <c r="F42" s="24"/>
      <c r="G42" s="24"/>
      <c r="H42" s="24"/>
      <c r="I42" s="24"/>
      <c r="J42" s="24"/>
      <c r="K42" s="24"/>
      <c r="L42" s="2"/>
      <c r="N42" s="9"/>
      <c r="O42" s="9"/>
      <c r="P42" s="9"/>
      <c r="R42" s="9"/>
    </row>
    <row r="43" spans="3:23" ht="13.5" thickBot="1">
      <c r="C43" s="17" t="s">
        <v>19</v>
      </c>
      <c r="D43" s="18"/>
      <c r="E43" s="27">
        <f>SUM(E33:E41)</f>
        <v>19162802</v>
      </c>
      <c r="F43" s="27"/>
      <c r="G43" s="27">
        <f>SUM(G33:G41)</f>
        <v>17370333</v>
      </c>
      <c r="H43" s="27"/>
      <c r="I43" s="27">
        <f>SUM(I33:I41)</f>
        <v>3435532</v>
      </c>
      <c r="J43" s="27"/>
      <c r="K43" s="29">
        <f>SUM(K33:K41)</f>
        <v>3435532</v>
      </c>
      <c r="L43" s="2"/>
      <c r="M43" s="20">
        <f>(G43/E43)-1</f>
        <v>-0.09353898245152248</v>
      </c>
      <c r="N43" s="21"/>
      <c r="O43" s="21">
        <f>(I43/G43)-1</f>
        <v>-0.8022184145807683</v>
      </c>
      <c r="P43" s="21"/>
      <c r="Q43" s="21">
        <f>(K43/I43)-1</f>
        <v>0</v>
      </c>
      <c r="R43" s="18"/>
      <c r="S43" s="21">
        <f>(I43/E43)-1</f>
        <v>-0.8207187028285321</v>
      </c>
      <c r="T43" s="21"/>
      <c r="U43" s="21">
        <f>(K43/E43)-1</f>
        <v>-0.8207187028285321</v>
      </c>
      <c r="V43" s="18"/>
      <c r="W43" s="22">
        <f>(K43/G43)-1</f>
        <v>-0.8022184145807683</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W43"/>
  <sheetViews>
    <sheetView zoomScale="75" zoomScaleNormal="75" workbookViewId="0" topLeftCell="A1">
      <selection activeCell="A1" sqref="A1"/>
    </sheetView>
  </sheetViews>
  <sheetFormatPr defaultColWidth="9.140625" defaultRowHeight="12.75"/>
  <cols>
    <col min="2" max="2" width="14.57421875" style="0" bestFit="1" customWidth="1"/>
    <col min="3" max="3" width="21.140625" style="0" bestFit="1" customWidth="1"/>
    <col min="5" max="5" width="12.7109375" style="0" bestFit="1" customWidth="1"/>
    <col min="7" max="7" width="12.7109375" style="0" bestFit="1" customWidth="1"/>
    <col min="9" max="9" width="21.140625" style="0" bestFit="1" customWidth="1"/>
    <col min="11" max="11" width="21.140625" style="0" bestFit="1" customWidth="1"/>
    <col min="13" max="13" width="19.421875" style="0" bestFit="1" customWidth="1"/>
    <col min="15" max="15" width="19.421875" style="0" bestFit="1" customWidth="1"/>
    <col min="17" max="17" width="19.421875" style="0" bestFit="1" customWidth="1"/>
    <col min="19" max="19" width="19.421875" style="0" bestFit="1" customWidth="1"/>
    <col min="21" max="21" width="19.421875" style="0" bestFit="1" customWidth="1"/>
    <col min="23" max="23" width="19.421875" style="0" bestFit="1" customWidth="1"/>
  </cols>
  <sheetData>
    <row r="1" spans="1:12" ht="12.75">
      <c r="A1" s="1" t="s">
        <v>25</v>
      </c>
      <c r="L1" s="2"/>
    </row>
    <row r="2" spans="5:23" ht="12.75">
      <c r="E2" s="3">
        <v>1996</v>
      </c>
      <c r="F2" s="4"/>
      <c r="G2" s="3">
        <v>1997</v>
      </c>
      <c r="H2" s="4"/>
      <c r="I2" s="3" t="s">
        <v>0</v>
      </c>
      <c r="J2" s="4"/>
      <c r="K2" s="3" t="s">
        <v>1</v>
      </c>
      <c r="L2" s="2"/>
      <c r="M2" s="6" t="s">
        <v>2</v>
      </c>
      <c r="O2" s="3" t="s">
        <v>3</v>
      </c>
      <c r="P2" s="4"/>
      <c r="Q2" s="3" t="s">
        <v>4</v>
      </c>
      <c r="S2" s="3" t="s">
        <v>24</v>
      </c>
      <c r="T2" s="4"/>
      <c r="U2" s="3" t="s">
        <v>6</v>
      </c>
      <c r="W2" s="3" t="s">
        <v>7</v>
      </c>
    </row>
    <row r="3" spans="2:12" ht="12.75">
      <c r="B3" s="6" t="s">
        <v>8</v>
      </c>
      <c r="L3" s="2"/>
    </row>
    <row r="4" ht="12.75">
      <c r="L4" s="2"/>
    </row>
    <row r="5" spans="3:23" ht="12.75">
      <c r="C5" t="s">
        <v>9</v>
      </c>
      <c r="E5" s="7">
        <v>319</v>
      </c>
      <c r="F5" s="7"/>
      <c r="G5" s="7">
        <v>313</v>
      </c>
      <c r="H5" s="7"/>
      <c r="I5" s="7">
        <v>360</v>
      </c>
      <c r="J5" s="7"/>
      <c r="K5" s="7">
        <v>414</v>
      </c>
      <c r="L5" s="2"/>
      <c r="M5" s="8">
        <f aca="true" t="shared" si="0" ref="M5:M12">(G5/E5)-1</f>
        <v>-0.018808777429467072</v>
      </c>
      <c r="N5" s="9"/>
      <c r="O5" s="9">
        <f aca="true" t="shared" si="1" ref="O5:O12">(I5/G5)-1</f>
        <v>0.15015974440894575</v>
      </c>
      <c r="P5" s="9"/>
      <c r="Q5" s="9">
        <f>(K5/I5)-1</f>
        <v>0.1499999999999999</v>
      </c>
      <c r="S5" s="9">
        <f aca="true" t="shared" si="2" ref="S5:S12">(I5/E5)-1</f>
        <v>0.12852664576802497</v>
      </c>
      <c r="T5" s="9"/>
      <c r="U5" s="9">
        <f aca="true" t="shared" si="3" ref="U5:U12">(K5/E5)-1</f>
        <v>0.29780564263322895</v>
      </c>
      <c r="W5" s="9">
        <f aca="true" t="shared" si="4" ref="W5:W12">(K5/G5)-1</f>
        <v>0.3226837060702876</v>
      </c>
    </row>
    <row r="6" spans="3:23" ht="12.75">
      <c r="C6" t="s">
        <v>10</v>
      </c>
      <c r="E6" s="7">
        <v>63</v>
      </c>
      <c r="F6" s="7"/>
      <c r="G6" s="7">
        <v>50</v>
      </c>
      <c r="H6" s="7"/>
      <c r="I6" s="7">
        <v>58</v>
      </c>
      <c r="J6" s="7"/>
      <c r="K6" s="7">
        <v>66</v>
      </c>
      <c r="L6" s="2"/>
      <c r="M6" s="8">
        <f t="shared" si="0"/>
        <v>-0.2063492063492064</v>
      </c>
      <c r="N6" s="9"/>
      <c r="O6" s="9">
        <f t="shared" si="1"/>
        <v>0.15999999999999992</v>
      </c>
      <c r="P6" s="9"/>
      <c r="Q6" s="9">
        <f>(K6/I6)-1</f>
        <v>0.13793103448275867</v>
      </c>
      <c r="S6" s="9">
        <f t="shared" si="2"/>
        <v>-0.07936507936507942</v>
      </c>
      <c r="T6" s="9"/>
      <c r="U6" s="9">
        <f t="shared" si="3"/>
        <v>0.04761904761904767</v>
      </c>
      <c r="W6" s="9">
        <f t="shared" si="4"/>
        <v>0.32000000000000006</v>
      </c>
    </row>
    <row r="7" spans="3:23" ht="12.75">
      <c r="C7" t="s">
        <v>11</v>
      </c>
      <c r="E7" s="7">
        <v>66</v>
      </c>
      <c r="F7" s="7"/>
      <c r="G7" s="7">
        <v>20</v>
      </c>
      <c r="H7" s="7"/>
      <c r="I7" s="7">
        <v>0</v>
      </c>
      <c r="J7" s="7"/>
      <c r="K7" s="7">
        <v>0</v>
      </c>
      <c r="L7" s="2"/>
      <c r="M7" s="8">
        <f t="shared" si="0"/>
        <v>-0.696969696969697</v>
      </c>
      <c r="N7" s="9"/>
      <c r="O7" s="9">
        <f t="shared" si="1"/>
        <v>-1</v>
      </c>
      <c r="P7" s="9"/>
      <c r="Q7" s="9">
        <v>0</v>
      </c>
      <c r="S7" s="9">
        <f t="shared" si="2"/>
        <v>-1</v>
      </c>
      <c r="T7" s="9"/>
      <c r="U7" s="9">
        <f t="shared" si="3"/>
        <v>-1</v>
      </c>
      <c r="W7" s="9">
        <f t="shared" si="4"/>
        <v>-1</v>
      </c>
    </row>
    <row r="8" spans="3:23" ht="12.75">
      <c r="C8" t="s">
        <v>12</v>
      </c>
      <c r="E8" s="7">
        <v>1</v>
      </c>
      <c r="F8" s="7"/>
      <c r="G8" s="7">
        <v>4</v>
      </c>
      <c r="H8" s="7"/>
      <c r="I8" s="7">
        <v>5</v>
      </c>
      <c r="J8" s="7"/>
      <c r="K8" s="7">
        <v>5</v>
      </c>
      <c r="L8" s="2"/>
      <c r="M8" s="8">
        <f t="shared" si="0"/>
        <v>3</v>
      </c>
      <c r="N8" s="9"/>
      <c r="O8" s="9">
        <f t="shared" si="1"/>
        <v>0.25</v>
      </c>
      <c r="P8" s="9"/>
      <c r="Q8" s="9">
        <f>(K8/I8)-1</f>
        <v>0</v>
      </c>
      <c r="S8" s="9">
        <f t="shared" si="2"/>
        <v>4</v>
      </c>
      <c r="T8" s="9"/>
      <c r="U8" s="9">
        <f t="shared" si="3"/>
        <v>4</v>
      </c>
      <c r="W8" s="9">
        <f t="shared" si="4"/>
        <v>0.25</v>
      </c>
    </row>
    <row r="9" spans="3:23" ht="12.75">
      <c r="C9" t="s">
        <v>13</v>
      </c>
      <c r="E9" s="7">
        <v>4</v>
      </c>
      <c r="F9" s="7"/>
      <c r="G9" s="7">
        <v>1</v>
      </c>
      <c r="H9" s="7"/>
      <c r="I9" s="7">
        <v>1</v>
      </c>
      <c r="J9" s="7"/>
      <c r="K9" s="7">
        <v>1</v>
      </c>
      <c r="L9" s="2"/>
      <c r="M9" s="8">
        <f t="shared" si="0"/>
        <v>-0.75</v>
      </c>
      <c r="N9" s="9"/>
      <c r="O9" s="9">
        <f t="shared" si="1"/>
        <v>0</v>
      </c>
      <c r="P9" s="9"/>
      <c r="Q9" s="9">
        <f>(K9/I9)-1</f>
        <v>0</v>
      </c>
      <c r="S9" s="9">
        <f t="shared" si="2"/>
        <v>-0.75</v>
      </c>
      <c r="T9" s="9"/>
      <c r="U9" s="9">
        <f t="shared" si="3"/>
        <v>-0.75</v>
      </c>
      <c r="W9" s="9">
        <f t="shared" si="4"/>
        <v>0</v>
      </c>
    </row>
    <row r="10" spans="3:23" ht="12.75">
      <c r="C10" t="s">
        <v>14</v>
      </c>
      <c r="E10" s="7">
        <v>2</v>
      </c>
      <c r="F10" s="7"/>
      <c r="G10" s="7">
        <v>1</v>
      </c>
      <c r="H10" s="7"/>
      <c r="I10" s="7">
        <v>1</v>
      </c>
      <c r="J10" s="7"/>
      <c r="K10" s="7">
        <v>1</v>
      </c>
      <c r="L10" s="2"/>
      <c r="M10" s="8">
        <f t="shared" si="0"/>
        <v>-0.5</v>
      </c>
      <c r="N10" s="9"/>
      <c r="O10" s="9">
        <f t="shared" si="1"/>
        <v>0</v>
      </c>
      <c r="P10" s="9"/>
      <c r="Q10" s="9">
        <f>(K10/I10)-1</f>
        <v>0</v>
      </c>
      <c r="S10" s="9">
        <f t="shared" si="2"/>
        <v>-0.5</v>
      </c>
      <c r="T10" s="9"/>
      <c r="U10" s="9">
        <f t="shared" si="3"/>
        <v>-0.5</v>
      </c>
      <c r="W10" s="9">
        <f t="shared" si="4"/>
        <v>0</v>
      </c>
    </row>
    <row r="11" spans="3:23" ht="12.75">
      <c r="C11" t="s">
        <v>15</v>
      </c>
      <c r="E11" s="7">
        <v>9</v>
      </c>
      <c r="F11" s="7"/>
      <c r="G11" s="7">
        <v>4</v>
      </c>
      <c r="H11" s="7"/>
      <c r="I11" s="7">
        <v>5</v>
      </c>
      <c r="J11" s="7"/>
      <c r="K11" s="7">
        <v>5</v>
      </c>
      <c r="L11" s="2"/>
      <c r="M11" s="8">
        <f t="shared" si="0"/>
        <v>-0.5555555555555556</v>
      </c>
      <c r="N11" s="9"/>
      <c r="O11" s="9">
        <f t="shared" si="1"/>
        <v>0.25</v>
      </c>
      <c r="P11" s="9"/>
      <c r="Q11" s="9">
        <f>(K11/I11)-1</f>
        <v>0</v>
      </c>
      <c r="S11" s="9">
        <f t="shared" si="2"/>
        <v>-0.4444444444444444</v>
      </c>
      <c r="T11" s="9"/>
      <c r="U11" s="9">
        <f t="shared" si="3"/>
        <v>-0.4444444444444444</v>
      </c>
      <c r="W11" s="9">
        <f t="shared" si="4"/>
        <v>0.25</v>
      </c>
    </row>
    <row r="12" spans="3:23" ht="12.75">
      <c r="C12" t="s">
        <v>16</v>
      </c>
      <c r="E12" s="7">
        <v>3</v>
      </c>
      <c r="F12" s="7"/>
      <c r="G12" s="7">
        <v>11</v>
      </c>
      <c r="H12" s="7"/>
      <c r="I12" s="7">
        <v>13</v>
      </c>
      <c r="J12" s="7"/>
      <c r="K12" s="7">
        <v>15</v>
      </c>
      <c r="L12" s="2"/>
      <c r="M12" s="8">
        <f t="shared" si="0"/>
        <v>2.6666666666666665</v>
      </c>
      <c r="N12" s="9"/>
      <c r="O12" s="9">
        <f t="shared" si="1"/>
        <v>0.18181818181818188</v>
      </c>
      <c r="P12" s="9"/>
      <c r="Q12" s="9">
        <f>(K12/I12)-1</f>
        <v>0.15384615384615374</v>
      </c>
      <c r="S12" s="9">
        <f t="shared" si="2"/>
        <v>3.333333333333333</v>
      </c>
      <c r="T12" s="9"/>
      <c r="U12" s="9">
        <f t="shared" si="3"/>
        <v>4</v>
      </c>
      <c r="W12" s="9">
        <f t="shared" si="4"/>
        <v>0.36363636363636354</v>
      </c>
    </row>
    <row r="13" spans="3:23" ht="12.75">
      <c r="C13" t="s">
        <v>17</v>
      </c>
      <c r="E13" s="7">
        <v>0</v>
      </c>
      <c r="F13" s="7"/>
      <c r="G13" s="7">
        <v>0</v>
      </c>
      <c r="H13" s="7"/>
      <c r="I13" s="7">
        <v>0</v>
      </c>
      <c r="J13" s="7"/>
      <c r="K13" s="7">
        <v>0</v>
      </c>
      <c r="L13" s="2"/>
      <c r="M13" s="8">
        <v>0</v>
      </c>
      <c r="N13" s="9"/>
      <c r="O13" s="9">
        <v>0</v>
      </c>
      <c r="P13" s="9"/>
      <c r="Q13" s="9">
        <v>0</v>
      </c>
      <c r="S13" s="9">
        <v>0</v>
      </c>
      <c r="T13" s="9"/>
      <c r="U13" s="9">
        <v>0</v>
      </c>
      <c r="W13" s="9">
        <v>0</v>
      </c>
    </row>
    <row r="14" spans="5:18" ht="13.5" thickBot="1">
      <c r="E14" s="7"/>
      <c r="F14" s="7"/>
      <c r="G14" s="7"/>
      <c r="H14" s="7"/>
      <c r="I14" s="7"/>
      <c r="J14" s="7"/>
      <c r="K14" s="7"/>
      <c r="L14" s="2"/>
      <c r="N14" s="9"/>
      <c r="O14" s="9"/>
      <c r="P14" s="9"/>
      <c r="R14" s="9"/>
    </row>
    <row r="15" spans="3:23" ht="13.5" thickBot="1">
      <c r="C15" s="17" t="s">
        <v>19</v>
      </c>
      <c r="D15" s="18"/>
      <c r="E15" s="19">
        <f>SUM(E5:E13)</f>
        <v>467</v>
      </c>
      <c r="F15" s="19"/>
      <c r="G15" s="19">
        <f>SUM(G5:G13)</f>
        <v>404</v>
      </c>
      <c r="H15" s="19"/>
      <c r="I15" s="19">
        <f>SUM(I5:I13)</f>
        <v>443</v>
      </c>
      <c r="J15" s="19"/>
      <c r="K15" s="28">
        <f>SUM(K5:K13)</f>
        <v>507</v>
      </c>
      <c r="L15" s="2"/>
      <c r="M15" s="20">
        <f>(G15/E15)-1</f>
        <v>-0.13490364025695933</v>
      </c>
      <c r="N15" s="21"/>
      <c r="O15" s="21">
        <f>(I15/G15)-1</f>
        <v>0.09653465346534662</v>
      </c>
      <c r="P15" s="21"/>
      <c r="Q15" s="21">
        <f>(K15/I15)-1</f>
        <v>0.14446952595936802</v>
      </c>
      <c r="R15" s="18"/>
      <c r="S15" s="21">
        <f>(I15/E15)-1</f>
        <v>-0.051391862955032175</v>
      </c>
      <c r="T15" s="21"/>
      <c r="U15" s="21">
        <f>(K15/E15)-1</f>
        <v>0.08565310492505351</v>
      </c>
      <c r="V15" s="18"/>
      <c r="W15" s="22">
        <f>(K15/G15)-1</f>
        <v>0.25495049504950495</v>
      </c>
    </row>
    <row r="16" spans="5:18" ht="12.75">
      <c r="E16" s="7"/>
      <c r="F16" s="7"/>
      <c r="G16" s="7"/>
      <c r="H16" s="7"/>
      <c r="I16" s="7"/>
      <c r="J16" s="7"/>
      <c r="K16" s="7"/>
      <c r="L16" s="2"/>
      <c r="N16" s="9"/>
      <c r="O16" s="9"/>
      <c r="P16" s="9"/>
      <c r="R16" s="9"/>
    </row>
    <row r="17" spans="2:18" ht="12.75">
      <c r="B17" s="6" t="s">
        <v>20</v>
      </c>
      <c r="E17" s="7"/>
      <c r="F17" s="7"/>
      <c r="G17" s="7"/>
      <c r="H17" s="7"/>
      <c r="I17" s="7"/>
      <c r="J17" s="7"/>
      <c r="K17" s="7"/>
      <c r="L17" s="2"/>
      <c r="N17" s="9"/>
      <c r="O17" s="9"/>
      <c r="P17" s="9"/>
      <c r="R17" s="9"/>
    </row>
    <row r="18" spans="5:18" ht="12.75">
      <c r="E18" s="7"/>
      <c r="F18" s="7"/>
      <c r="G18" s="7"/>
      <c r="H18" s="7"/>
      <c r="I18" s="7"/>
      <c r="J18" s="7"/>
      <c r="K18" s="7"/>
      <c r="L18" s="2"/>
      <c r="N18" s="9"/>
      <c r="O18" s="9"/>
      <c r="P18" s="9"/>
      <c r="R18" s="9"/>
    </row>
    <row r="19" spans="3:23" ht="12.75">
      <c r="C19" t="s">
        <v>9</v>
      </c>
      <c r="E19" s="7">
        <v>3762</v>
      </c>
      <c r="F19" s="7"/>
      <c r="G19" s="7">
        <v>4068</v>
      </c>
      <c r="H19" s="7"/>
      <c r="I19" s="7">
        <v>4678</v>
      </c>
      <c r="J19" s="7"/>
      <c r="K19" s="7">
        <v>5380</v>
      </c>
      <c r="L19" s="2"/>
      <c r="M19" s="8">
        <f aca="true" t="shared" si="5" ref="M19:M26">(G19/E19)-1</f>
        <v>0.08133971291866038</v>
      </c>
      <c r="N19" s="9"/>
      <c r="O19" s="9">
        <f aca="true" t="shared" si="6" ref="O19:O26">(I19/G19)-1</f>
        <v>0.14995083579154378</v>
      </c>
      <c r="P19" s="9"/>
      <c r="Q19" s="9">
        <f>(K19/I19)-1</f>
        <v>0.15006412997007268</v>
      </c>
      <c r="S19" s="9">
        <f aca="true" t="shared" si="7" ref="S19:S26">(I19/E19)-1</f>
        <v>0.24348750664540142</v>
      </c>
      <c r="T19" s="9"/>
      <c r="U19" s="9">
        <f aca="true" t="shared" si="8" ref="U19:U26">(K19/E19)-1</f>
        <v>0.4300903774587985</v>
      </c>
      <c r="W19" s="9">
        <f aca="true" t="shared" si="9" ref="W19:W26">(K19/G19)-1</f>
        <v>0.32251720747295964</v>
      </c>
    </row>
    <row r="20" spans="3:23" ht="12.75">
      <c r="C20" t="s">
        <v>10</v>
      </c>
      <c r="E20" s="7">
        <v>708</v>
      </c>
      <c r="F20" s="7"/>
      <c r="G20" s="7">
        <v>654</v>
      </c>
      <c r="H20" s="7"/>
      <c r="I20" s="7">
        <v>752</v>
      </c>
      <c r="J20" s="7"/>
      <c r="K20" s="7">
        <v>865</v>
      </c>
      <c r="L20" s="2"/>
      <c r="M20" s="8">
        <f t="shared" si="5"/>
        <v>-0.07627118644067798</v>
      </c>
      <c r="N20" s="9"/>
      <c r="O20" s="9">
        <f t="shared" si="6"/>
        <v>0.14984709480122316</v>
      </c>
      <c r="P20" s="9"/>
      <c r="Q20" s="9">
        <f>(K20/I20)-1</f>
        <v>0.1502659574468086</v>
      </c>
      <c r="S20" s="9">
        <f t="shared" si="7"/>
        <v>0.062146892655367214</v>
      </c>
      <c r="T20" s="9"/>
      <c r="U20" s="9">
        <f t="shared" si="8"/>
        <v>0.22175141242937846</v>
      </c>
      <c r="W20" s="9">
        <f t="shared" si="9"/>
        <v>0.32262996941896027</v>
      </c>
    </row>
    <row r="21" spans="3:23" ht="12.75">
      <c r="C21" t="s">
        <v>11</v>
      </c>
      <c r="E21" s="7">
        <v>798</v>
      </c>
      <c r="F21" s="7"/>
      <c r="G21" s="7">
        <v>275</v>
      </c>
      <c r="H21" s="7"/>
      <c r="I21" s="7">
        <v>0</v>
      </c>
      <c r="J21" s="7"/>
      <c r="K21" s="7">
        <v>0</v>
      </c>
      <c r="L21" s="2"/>
      <c r="M21" s="8">
        <f t="shared" si="5"/>
        <v>-0.6553884711779449</v>
      </c>
      <c r="N21" s="9"/>
      <c r="O21" s="9">
        <f t="shared" si="6"/>
        <v>-1</v>
      </c>
      <c r="P21" s="9"/>
      <c r="Q21" s="9">
        <v>0</v>
      </c>
      <c r="S21" s="9">
        <f t="shared" si="7"/>
        <v>-1</v>
      </c>
      <c r="T21" s="9"/>
      <c r="U21" s="9">
        <f t="shared" si="8"/>
        <v>-1</v>
      </c>
      <c r="W21" s="9">
        <f t="shared" si="9"/>
        <v>-1</v>
      </c>
    </row>
    <row r="22" spans="3:23" ht="12.75">
      <c r="C22" t="s">
        <v>12</v>
      </c>
      <c r="E22" s="7">
        <v>20</v>
      </c>
      <c r="F22" s="7"/>
      <c r="G22" s="7">
        <v>75</v>
      </c>
      <c r="H22" s="7"/>
      <c r="I22" s="7">
        <v>86</v>
      </c>
      <c r="J22" s="7"/>
      <c r="K22" s="7">
        <v>99</v>
      </c>
      <c r="L22" s="2"/>
      <c r="M22" s="8">
        <f t="shared" si="5"/>
        <v>2.75</v>
      </c>
      <c r="N22" s="9"/>
      <c r="O22" s="9">
        <f t="shared" si="6"/>
        <v>0.14666666666666672</v>
      </c>
      <c r="P22" s="9"/>
      <c r="Q22" s="9">
        <f>(K22/I22)-1</f>
        <v>0.15116279069767447</v>
      </c>
      <c r="S22" s="9">
        <f t="shared" si="7"/>
        <v>3.3</v>
      </c>
      <c r="T22" s="9"/>
      <c r="U22" s="9">
        <f t="shared" si="8"/>
        <v>3.95</v>
      </c>
      <c r="W22" s="9">
        <f t="shared" si="9"/>
        <v>0.32000000000000006</v>
      </c>
    </row>
    <row r="23" spans="3:23" ht="12.75">
      <c r="C23" t="s">
        <v>13</v>
      </c>
      <c r="E23" s="7">
        <v>58</v>
      </c>
      <c r="F23" s="7"/>
      <c r="G23" s="7">
        <v>8</v>
      </c>
      <c r="H23" s="7"/>
      <c r="I23" s="7">
        <v>9</v>
      </c>
      <c r="J23" s="7"/>
      <c r="K23" s="7">
        <v>11</v>
      </c>
      <c r="L23" s="2"/>
      <c r="M23" s="8">
        <f t="shared" si="5"/>
        <v>-0.8620689655172413</v>
      </c>
      <c r="N23" s="9"/>
      <c r="O23" s="9">
        <f t="shared" si="6"/>
        <v>0.125</v>
      </c>
      <c r="P23" s="9"/>
      <c r="Q23" s="9">
        <f>(K23/I23)-1</f>
        <v>0.22222222222222232</v>
      </c>
      <c r="S23" s="9">
        <f t="shared" si="7"/>
        <v>-0.8448275862068966</v>
      </c>
      <c r="T23" s="9"/>
      <c r="U23" s="9">
        <f t="shared" si="8"/>
        <v>-0.8103448275862069</v>
      </c>
      <c r="W23" s="9">
        <f t="shared" si="9"/>
        <v>0.375</v>
      </c>
    </row>
    <row r="24" spans="3:23" ht="12.75">
      <c r="C24" t="s">
        <v>14</v>
      </c>
      <c r="E24" s="7">
        <v>7</v>
      </c>
      <c r="F24" s="7"/>
      <c r="G24" s="7">
        <v>13</v>
      </c>
      <c r="H24" s="7"/>
      <c r="I24" s="7">
        <v>15</v>
      </c>
      <c r="J24" s="7"/>
      <c r="K24" s="7">
        <v>17</v>
      </c>
      <c r="L24" s="2"/>
      <c r="M24" s="8">
        <f t="shared" si="5"/>
        <v>0.8571428571428572</v>
      </c>
      <c r="N24" s="9"/>
      <c r="O24" s="9">
        <f t="shared" si="6"/>
        <v>0.15384615384615374</v>
      </c>
      <c r="P24" s="9"/>
      <c r="Q24" s="9">
        <f>(K24/I24)-1</f>
        <v>0.1333333333333333</v>
      </c>
      <c r="S24" s="9">
        <f t="shared" si="7"/>
        <v>1.1428571428571428</v>
      </c>
      <c r="T24" s="9"/>
      <c r="U24" s="9">
        <f t="shared" si="8"/>
        <v>1.4285714285714284</v>
      </c>
      <c r="W24" s="9">
        <f t="shared" si="9"/>
        <v>0.3076923076923077</v>
      </c>
    </row>
    <row r="25" spans="3:23" ht="12.75">
      <c r="C25" t="s">
        <v>15</v>
      </c>
      <c r="E25" s="7">
        <v>103</v>
      </c>
      <c r="F25" s="7"/>
      <c r="G25" s="7">
        <v>46</v>
      </c>
      <c r="H25" s="7"/>
      <c r="I25" s="7">
        <v>53</v>
      </c>
      <c r="J25" s="7"/>
      <c r="K25" s="7">
        <v>61</v>
      </c>
      <c r="L25" s="2"/>
      <c r="M25" s="8">
        <f t="shared" si="5"/>
        <v>-0.5533980582524272</v>
      </c>
      <c r="N25" s="9"/>
      <c r="O25" s="9">
        <f t="shared" si="6"/>
        <v>0.15217391304347827</v>
      </c>
      <c r="P25" s="9"/>
      <c r="Q25" s="9">
        <f>(K25/I25)-1</f>
        <v>0.15094339622641506</v>
      </c>
      <c r="S25" s="9">
        <f t="shared" si="7"/>
        <v>-0.4854368932038835</v>
      </c>
      <c r="T25" s="9"/>
      <c r="U25" s="9">
        <f t="shared" si="8"/>
        <v>-0.4077669902912622</v>
      </c>
      <c r="W25" s="9">
        <f t="shared" si="9"/>
        <v>0.326086956521739</v>
      </c>
    </row>
    <row r="26" spans="3:23" ht="12.75">
      <c r="C26" t="s">
        <v>16</v>
      </c>
      <c r="E26" s="7">
        <v>8</v>
      </c>
      <c r="F26" s="7"/>
      <c r="G26" s="7">
        <v>87</v>
      </c>
      <c r="H26" s="7"/>
      <c r="I26" s="7">
        <v>100</v>
      </c>
      <c r="J26" s="7"/>
      <c r="K26" s="7">
        <v>115</v>
      </c>
      <c r="L26" s="2"/>
      <c r="M26" s="8">
        <f t="shared" si="5"/>
        <v>9.875</v>
      </c>
      <c r="N26" s="9"/>
      <c r="O26" s="9">
        <f t="shared" si="6"/>
        <v>0.14942528735632177</v>
      </c>
      <c r="P26" s="9"/>
      <c r="Q26" s="9">
        <f>(K26/I26)-1</f>
        <v>0.1499999999999999</v>
      </c>
      <c r="S26" s="9">
        <f t="shared" si="7"/>
        <v>11.5</v>
      </c>
      <c r="T26" s="9"/>
      <c r="U26" s="9">
        <f t="shared" si="8"/>
        <v>13.375</v>
      </c>
      <c r="W26" s="9">
        <f t="shared" si="9"/>
        <v>0.32183908045977017</v>
      </c>
    </row>
    <row r="27" spans="3:23" ht="12.75">
      <c r="C27" t="s">
        <v>17</v>
      </c>
      <c r="E27" s="7">
        <v>0</v>
      </c>
      <c r="F27" s="7"/>
      <c r="G27" s="7">
        <v>0</v>
      </c>
      <c r="H27" s="7"/>
      <c r="I27" s="7">
        <v>0</v>
      </c>
      <c r="J27" s="7"/>
      <c r="K27" s="7">
        <v>0</v>
      </c>
      <c r="L27" s="2"/>
      <c r="M27" s="8">
        <v>0</v>
      </c>
      <c r="N27" s="9"/>
      <c r="O27" s="9">
        <v>0</v>
      </c>
      <c r="P27" s="9"/>
      <c r="Q27" s="9">
        <v>0</v>
      </c>
      <c r="S27" s="9">
        <v>0</v>
      </c>
      <c r="T27" s="9"/>
      <c r="U27" s="9">
        <v>0</v>
      </c>
      <c r="W27" s="9">
        <v>0</v>
      </c>
    </row>
    <row r="28" spans="5:18" ht="13.5" thickBot="1">
      <c r="E28" s="7"/>
      <c r="F28" s="7"/>
      <c r="G28" s="7"/>
      <c r="H28" s="7"/>
      <c r="I28" s="7"/>
      <c r="J28" s="7"/>
      <c r="K28" s="7"/>
      <c r="L28" s="2"/>
      <c r="N28" s="9"/>
      <c r="O28" s="9"/>
      <c r="P28" s="9"/>
      <c r="R28" s="9"/>
    </row>
    <row r="29" spans="3:23" ht="13.5" thickBot="1">
      <c r="C29" s="17" t="s">
        <v>19</v>
      </c>
      <c r="D29" s="18"/>
      <c r="E29" s="19">
        <f>SUM(E19:E27)</f>
        <v>5464</v>
      </c>
      <c r="F29" s="19"/>
      <c r="G29" s="19">
        <f>SUM(G19:G27)</f>
        <v>5226</v>
      </c>
      <c r="H29" s="19"/>
      <c r="I29" s="19">
        <f>SUM(I19:I27)</f>
        <v>5693</v>
      </c>
      <c r="J29" s="19"/>
      <c r="K29" s="28">
        <f>SUM(K19:K27)</f>
        <v>6548</v>
      </c>
      <c r="L29" s="2"/>
      <c r="M29" s="20">
        <f>(G29/E29)-1</f>
        <v>-0.043557833089311826</v>
      </c>
      <c r="N29" s="21"/>
      <c r="O29" s="21">
        <f>(I29/G29)-1</f>
        <v>0.0893608878683505</v>
      </c>
      <c r="P29" s="21"/>
      <c r="Q29" s="21">
        <f>(K29/I29)-1</f>
        <v>0.15018443702792905</v>
      </c>
      <c r="R29" s="18"/>
      <c r="S29" s="21">
        <f>(I29/E29)-1</f>
        <v>0.04191068814055643</v>
      </c>
      <c r="T29" s="21"/>
      <c r="U29" s="21">
        <f>(K29/E29)-1</f>
        <v>0.198389458272328</v>
      </c>
      <c r="V29" s="18"/>
      <c r="W29" s="22">
        <f>(K29/G29)-1</f>
        <v>0.25296593953310365</v>
      </c>
    </row>
    <row r="30" spans="5:18" ht="12.75">
      <c r="E30" s="23"/>
      <c r="F30" s="23"/>
      <c r="G30" s="23"/>
      <c r="H30" s="23"/>
      <c r="I30" s="23"/>
      <c r="J30" s="23"/>
      <c r="K30" s="23"/>
      <c r="L30" s="2"/>
      <c r="N30" s="9"/>
      <c r="O30" s="9"/>
      <c r="P30" s="9"/>
      <c r="R30" s="9"/>
    </row>
    <row r="31" spans="2:18" ht="12.75">
      <c r="B31" s="6" t="s">
        <v>21</v>
      </c>
      <c r="E31" s="23"/>
      <c r="F31" s="23"/>
      <c r="G31" s="23"/>
      <c r="H31" s="23"/>
      <c r="I31" s="23"/>
      <c r="J31" s="23"/>
      <c r="K31" s="23"/>
      <c r="L31" s="2"/>
      <c r="N31" s="9"/>
      <c r="O31" s="9"/>
      <c r="P31" s="9"/>
      <c r="R31" s="9"/>
    </row>
    <row r="32" spans="5:18" ht="12.75">
      <c r="E32" s="23"/>
      <c r="F32" s="23"/>
      <c r="G32" s="23"/>
      <c r="H32" s="23"/>
      <c r="I32" s="23"/>
      <c r="J32" s="23"/>
      <c r="K32" s="23"/>
      <c r="L32" s="2"/>
      <c r="N32" s="9"/>
      <c r="O32" s="9"/>
      <c r="P32" s="9"/>
      <c r="R32" s="9"/>
    </row>
    <row r="33" spans="3:23" ht="12.75">
      <c r="C33" t="s">
        <v>9</v>
      </c>
      <c r="E33" s="24">
        <v>6514553</v>
      </c>
      <c r="F33" s="24"/>
      <c r="G33" s="24">
        <v>7447111</v>
      </c>
      <c r="H33" s="24"/>
      <c r="I33" s="24">
        <v>8564178</v>
      </c>
      <c r="J33" s="24"/>
      <c r="K33" s="24">
        <v>9848804</v>
      </c>
      <c r="L33" s="2"/>
      <c r="M33" s="8">
        <f aca="true" t="shared" si="10" ref="M33:M40">(G33/E33)-1</f>
        <v>0.14314995979002698</v>
      </c>
      <c r="N33" s="9"/>
      <c r="O33" s="9">
        <f aca="true" t="shared" si="11" ref="O33:O40">(I33/G33)-1</f>
        <v>0.15000004699809089</v>
      </c>
      <c r="P33" s="9"/>
      <c r="Q33" s="9">
        <f>(K33/I33)-1</f>
        <v>0.14999991826419312</v>
      </c>
      <c r="S33" s="9">
        <f aca="true" t="shared" si="12" ref="S33:S40">(I33/E33)-1</f>
        <v>0.3146225074843969</v>
      </c>
      <c r="T33" s="9"/>
      <c r="U33" s="9">
        <f aca="true" t="shared" si="13" ref="U33:U40">(K33/E33)-1</f>
        <v>0.5118157761553248</v>
      </c>
      <c r="W33" s="9">
        <f aca="true" t="shared" si="14" ref="W33:W40">(K33/G33)-1</f>
        <v>0.32249996005162274</v>
      </c>
    </row>
    <row r="34" spans="3:23" ht="12.75">
      <c r="C34" t="s">
        <v>10</v>
      </c>
      <c r="E34" s="24">
        <v>1207444</v>
      </c>
      <c r="F34" s="24"/>
      <c r="G34" s="24">
        <v>1205160</v>
      </c>
      <c r="H34" s="24"/>
      <c r="I34" s="24">
        <v>1385934</v>
      </c>
      <c r="J34" s="24"/>
      <c r="K34" s="24">
        <v>1593824</v>
      </c>
      <c r="L34" s="2"/>
      <c r="M34" s="8">
        <f t="shared" si="10"/>
        <v>-0.0018915991134992316</v>
      </c>
      <c r="N34" s="9"/>
      <c r="O34" s="9">
        <f t="shared" si="11"/>
        <v>0.1499999999999999</v>
      </c>
      <c r="P34" s="9"/>
      <c r="Q34" s="9">
        <f>(K34/I34)-1</f>
        <v>0.14999992784649208</v>
      </c>
      <c r="S34" s="9">
        <f t="shared" si="12"/>
        <v>0.14782466101947578</v>
      </c>
      <c r="T34" s="9"/>
      <c r="U34" s="9">
        <f t="shared" si="13"/>
        <v>0.3199982773528214</v>
      </c>
      <c r="W34" s="9">
        <f t="shared" si="14"/>
        <v>0.3224999170234657</v>
      </c>
    </row>
    <row r="35" spans="3:23" ht="12.75">
      <c r="C35" t="s">
        <v>11</v>
      </c>
      <c r="E35" s="24">
        <v>1401957</v>
      </c>
      <c r="F35" s="24"/>
      <c r="G35" s="24">
        <v>463382</v>
      </c>
      <c r="H35" s="24"/>
      <c r="I35" s="24">
        <v>0</v>
      </c>
      <c r="J35" s="24"/>
      <c r="K35" s="24">
        <v>0</v>
      </c>
      <c r="L35" s="2"/>
      <c r="M35" s="8">
        <f t="shared" si="10"/>
        <v>-0.6694748840370996</v>
      </c>
      <c r="N35" s="9"/>
      <c r="O35" s="9">
        <f t="shared" si="11"/>
        <v>-1</v>
      </c>
      <c r="P35" s="9"/>
      <c r="Q35" s="9">
        <v>0</v>
      </c>
      <c r="S35" s="9">
        <f t="shared" si="12"/>
        <v>-1</v>
      </c>
      <c r="T35" s="9"/>
      <c r="U35" s="9">
        <f t="shared" si="13"/>
        <v>-1</v>
      </c>
      <c r="W35" s="9">
        <f t="shared" si="14"/>
        <v>-1</v>
      </c>
    </row>
    <row r="36" spans="3:23" ht="12.75">
      <c r="C36" t="s">
        <v>12</v>
      </c>
      <c r="E36" s="24">
        <v>30319</v>
      </c>
      <c r="F36" s="24"/>
      <c r="G36" s="24">
        <v>127127</v>
      </c>
      <c r="H36" s="24"/>
      <c r="I36" s="24">
        <v>146196</v>
      </c>
      <c r="J36" s="24"/>
      <c r="K36" s="24">
        <v>168125</v>
      </c>
      <c r="L36" s="2"/>
      <c r="M36" s="8">
        <f t="shared" si="10"/>
        <v>3.1929812988555035</v>
      </c>
      <c r="N36" s="9"/>
      <c r="O36" s="9">
        <f t="shared" si="11"/>
        <v>0.14999960669252</v>
      </c>
      <c r="P36" s="9"/>
      <c r="Q36" s="9">
        <f>(K36/I36)-1</f>
        <v>0.14999726394702995</v>
      </c>
      <c r="S36" s="9">
        <f t="shared" si="12"/>
        <v>3.8219268445529204</v>
      </c>
      <c r="T36" s="9"/>
      <c r="U36" s="9">
        <f t="shared" si="13"/>
        <v>4.545202678188595</v>
      </c>
      <c r="W36" s="9">
        <f t="shared" si="14"/>
        <v>0.32249640123655876</v>
      </c>
    </row>
    <row r="37" spans="3:23" ht="12.75">
      <c r="C37" t="s">
        <v>13</v>
      </c>
      <c r="E37" s="24">
        <v>105325</v>
      </c>
      <c r="F37" s="24"/>
      <c r="G37" s="24">
        <v>13882</v>
      </c>
      <c r="H37" s="24"/>
      <c r="I37" s="24">
        <v>15964</v>
      </c>
      <c r="J37" s="24"/>
      <c r="K37" s="24">
        <v>18359</v>
      </c>
      <c r="L37" s="2"/>
      <c r="M37" s="8">
        <f t="shared" si="10"/>
        <v>-0.8681984334203655</v>
      </c>
      <c r="N37" s="9"/>
      <c r="O37" s="9">
        <f t="shared" si="11"/>
        <v>0.1499783892810833</v>
      </c>
      <c r="P37" s="9"/>
      <c r="Q37" s="9">
        <f>(K37/I37)-1</f>
        <v>0.15002505637684793</v>
      </c>
      <c r="S37" s="9">
        <f t="shared" si="12"/>
        <v>-0.8484310467600285</v>
      </c>
      <c r="T37" s="9"/>
      <c r="U37" s="9">
        <f t="shared" si="13"/>
        <v>-0.8256919060052219</v>
      </c>
      <c r="W37" s="9">
        <f t="shared" si="14"/>
        <v>0.32250396196513464</v>
      </c>
    </row>
    <row r="38" spans="3:23" ht="12.75">
      <c r="C38" t="s">
        <v>14</v>
      </c>
      <c r="E38" s="24">
        <v>11161</v>
      </c>
      <c r="F38" s="24"/>
      <c r="G38" s="24">
        <v>21414</v>
      </c>
      <c r="H38" s="24"/>
      <c r="I38" s="24">
        <v>24626</v>
      </c>
      <c r="J38" s="24"/>
      <c r="K38" s="24">
        <v>28320</v>
      </c>
      <c r="L38" s="2"/>
      <c r="M38" s="8">
        <f t="shared" si="10"/>
        <v>0.9186452826807634</v>
      </c>
      <c r="N38" s="9"/>
      <c r="O38" s="9">
        <f t="shared" si="11"/>
        <v>0.14999533015784072</v>
      </c>
      <c r="P38" s="9"/>
      <c r="Q38" s="9">
        <f>(K38/I38)-1</f>
        <v>0.15000406074880202</v>
      </c>
      <c r="S38" s="9">
        <f t="shared" si="12"/>
        <v>1.2064331153122478</v>
      </c>
      <c r="T38" s="9"/>
      <c r="U38" s="9">
        <f t="shared" si="13"/>
        <v>1.5374070423797153</v>
      </c>
      <c r="W38" s="9">
        <f t="shared" si="14"/>
        <v>0.3224992995236762</v>
      </c>
    </row>
    <row r="39" spans="3:23" ht="12.75">
      <c r="C39" t="s">
        <v>15</v>
      </c>
      <c r="E39" s="24">
        <v>202771</v>
      </c>
      <c r="F39" s="24"/>
      <c r="G39" s="24">
        <v>115637</v>
      </c>
      <c r="H39" s="24"/>
      <c r="I39" s="24">
        <v>132983</v>
      </c>
      <c r="J39" s="24"/>
      <c r="K39" s="24">
        <v>152930</v>
      </c>
      <c r="L39" s="2"/>
      <c r="M39" s="8">
        <f t="shared" si="10"/>
        <v>-0.42971628092774605</v>
      </c>
      <c r="N39" s="9"/>
      <c r="O39" s="9">
        <f t="shared" si="11"/>
        <v>0.15000389148801863</v>
      </c>
      <c r="P39" s="9"/>
      <c r="Q39" s="9">
        <f>(K39/I39)-1</f>
        <v>0.14999661610882598</v>
      </c>
      <c r="S39" s="9">
        <f t="shared" si="12"/>
        <v>-0.344171503814648</v>
      </c>
      <c r="T39" s="9"/>
      <c r="U39" s="9">
        <f t="shared" si="13"/>
        <v>-0.2457994486391052</v>
      </c>
      <c r="W39" s="9">
        <f t="shared" si="14"/>
        <v>0.32250058372320267</v>
      </c>
    </row>
    <row r="40" spans="3:23" ht="12.75">
      <c r="C40" t="s">
        <v>16</v>
      </c>
      <c r="E40" s="24">
        <v>12823</v>
      </c>
      <c r="F40" s="24"/>
      <c r="G40" s="24">
        <v>141269</v>
      </c>
      <c r="H40" s="24"/>
      <c r="I40" s="24">
        <v>162459</v>
      </c>
      <c r="J40" s="24"/>
      <c r="K40" s="24">
        <v>186828</v>
      </c>
      <c r="L40" s="2"/>
      <c r="M40" s="8">
        <f t="shared" si="10"/>
        <v>10.01684473212197</v>
      </c>
      <c r="N40" s="9"/>
      <c r="O40" s="9">
        <f t="shared" si="11"/>
        <v>0.14999752245715614</v>
      </c>
      <c r="P40" s="9"/>
      <c r="Q40" s="9">
        <f>(K40/I40)-1</f>
        <v>0.15000092330988135</v>
      </c>
      <c r="S40" s="9">
        <f t="shared" si="12"/>
        <v>11.669344147235437</v>
      </c>
      <c r="T40" s="9"/>
      <c r="U40" s="9">
        <f t="shared" si="13"/>
        <v>13.569757467051392</v>
      </c>
      <c r="W40" s="9">
        <f t="shared" si="14"/>
        <v>0.3224982126298055</v>
      </c>
    </row>
    <row r="41" spans="3:23" ht="12.75">
      <c r="C41" t="s">
        <v>17</v>
      </c>
      <c r="E41" s="24">
        <v>0</v>
      </c>
      <c r="F41" s="24"/>
      <c r="G41" s="24">
        <v>0</v>
      </c>
      <c r="H41" s="24"/>
      <c r="I41" s="24">
        <v>0</v>
      </c>
      <c r="J41" s="24"/>
      <c r="K41" s="24">
        <v>0</v>
      </c>
      <c r="L41" s="2"/>
      <c r="M41" s="8">
        <v>0</v>
      </c>
      <c r="N41" s="9"/>
      <c r="O41" s="9">
        <v>0</v>
      </c>
      <c r="P41" s="9"/>
      <c r="Q41" s="9">
        <v>0</v>
      </c>
      <c r="S41" s="9">
        <v>0</v>
      </c>
      <c r="T41" s="9"/>
      <c r="U41" s="9">
        <v>0</v>
      </c>
      <c r="W41" s="9">
        <v>0</v>
      </c>
    </row>
    <row r="42" spans="5:18" ht="13.5" thickBot="1">
      <c r="E42" s="24"/>
      <c r="F42" s="24"/>
      <c r="G42" s="24"/>
      <c r="H42" s="24"/>
      <c r="I42" s="24"/>
      <c r="J42" s="24"/>
      <c r="K42" s="24"/>
      <c r="L42" s="2"/>
      <c r="N42" s="9"/>
      <c r="O42" s="9"/>
      <c r="P42" s="9"/>
      <c r="R42" s="9"/>
    </row>
    <row r="43" spans="3:23" ht="13.5" thickBot="1">
      <c r="C43" s="17" t="s">
        <v>19</v>
      </c>
      <c r="D43" s="18"/>
      <c r="E43" s="27">
        <f>SUM(E33:E41)</f>
        <v>9486353</v>
      </c>
      <c r="F43" s="27"/>
      <c r="G43" s="27">
        <f>SUM(G33:G41)</f>
        <v>9534982</v>
      </c>
      <c r="H43" s="27"/>
      <c r="I43" s="27">
        <f>SUM(I33:I41)</f>
        <v>10432340</v>
      </c>
      <c r="J43" s="27"/>
      <c r="K43" s="29">
        <f>SUM(K33:K41)</f>
        <v>11997190</v>
      </c>
      <c r="L43" s="2"/>
      <c r="M43" s="20">
        <f>(G43/E43)-1</f>
        <v>0.005126206035132697</v>
      </c>
      <c r="N43" s="21"/>
      <c r="O43" s="21">
        <f>(I43/G43)-1</f>
        <v>0.09411218605341887</v>
      </c>
      <c r="P43" s="21"/>
      <c r="Q43" s="21">
        <f>(K43/I43)-1</f>
        <v>0.14999990414422837</v>
      </c>
      <c r="R43" s="18"/>
      <c r="S43" s="21">
        <f>(I43/E43)-1</f>
        <v>0.09972083054467817</v>
      </c>
      <c r="T43" s="21"/>
      <c r="U43" s="21">
        <f>(K43/E43)-1</f>
        <v>0.26467884971179134</v>
      </c>
      <c r="V43" s="18"/>
      <c r="W43" s="22">
        <f>(K43/G43)-1</f>
        <v>0.25822890908446383</v>
      </c>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W33"/>
  <sheetViews>
    <sheetView zoomScale="75" zoomScaleNormal="75" workbookViewId="0" topLeftCell="A1">
      <selection activeCell="A1" sqref="A1"/>
    </sheetView>
  </sheetViews>
  <sheetFormatPr defaultColWidth="9.140625" defaultRowHeight="12.75"/>
  <cols>
    <col min="1" max="1" width="15.140625" style="0" bestFit="1" customWidth="1"/>
    <col min="2" max="2" width="22.00390625" style="0" bestFit="1" customWidth="1"/>
    <col min="3" max="3" width="24.8515625" style="0" bestFit="1" customWidth="1"/>
    <col min="5" max="5" width="14.8515625" style="0" bestFit="1" customWidth="1"/>
    <col min="7" max="7" width="14.8515625" style="0" bestFit="1" customWidth="1"/>
    <col min="9" max="9" width="21.140625" style="0" bestFit="1" customWidth="1"/>
    <col min="11" max="11" width="21.140625" style="0" bestFit="1" customWidth="1"/>
    <col min="13" max="13" width="19.421875" style="0" bestFit="1" customWidth="1"/>
    <col min="15" max="15" width="19.421875" style="0" bestFit="1" customWidth="1"/>
    <col min="17" max="17" width="19.421875" style="0" bestFit="1" customWidth="1"/>
    <col min="19" max="19" width="19.421875" style="0" bestFit="1" customWidth="1"/>
    <col min="21" max="21" width="19.421875" style="0" bestFit="1" customWidth="1"/>
    <col min="23" max="23" width="19.421875" style="0" bestFit="1" customWidth="1"/>
  </cols>
  <sheetData>
    <row r="1" spans="1:12" ht="12.75">
      <c r="A1" s="1" t="s">
        <v>26</v>
      </c>
      <c r="L1" s="2"/>
    </row>
    <row r="2" spans="5:23" ht="12.75">
      <c r="E2" s="3">
        <v>1996</v>
      </c>
      <c r="F2" s="4"/>
      <c r="G2" s="3">
        <v>1997</v>
      </c>
      <c r="H2" s="4"/>
      <c r="I2" s="3" t="s">
        <v>0</v>
      </c>
      <c r="J2" s="4"/>
      <c r="K2" s="3" t="s">
        <v>1</v>
      </c>
      <c r="L2" s="2"/>
      <c r="M2" s="6" t="s">
        <v>2</v>
      </c>
      <c r="O2" s="3" t="s">
        <v>3</v>
      </c>
      <c r="P2" s="4"/>
      <c r="Q2" s="3" t="s">
        <v>4</v>
      </c>
      <c r="S2" s="3" t="s">
        <v>24</v>
      </c>
      <c r="T2" s="4"/>
      <c r="U2" s="3" t="s">
        <v>6</v>
      </c>
      <c r="W2" s="3" t="s">
        <v>7</v>
      </c>
    </row>
    <row r="3" spans="2:12" ht="12.75">
      <c r="B3" s="6" t="s">
        <v>8</v>
      </c>
      <c r="L3" s="2"/>
    </row>
    <row r="4" ht="12.75">
      <c r="L4" s="2"/>
    </row>
    <row r="5" spans="3:23" ht="12.75">
      <c r="C5" t="s">
        <v>9</v>
      </c>
      <c r="E5" s="7">
        <v>14444</v>
      </c>
      <c r="F5" s="7"/>
      <c r="G5" s="7">
        <v>15849</v>
      </c>
      <c r="H5" s="7"/>
      <c r="I5" s="7">
        <v>16860</v>
      </c>
      <c r="J5" s="7"/>
      <c r="K5" s="7">
        <v>17537</v>
      </c>
      <c r="L5" s="2"/>
      <c r="M5" s="8">
        <f aca="true" t="shared" si="0" ref="M5:M13">(G5/E5)-1</f>
        <v>0.09727222376073108</v>
      </c>
      <c r="N5" s="9"/>
      <c r="O5" s="9">
        <f aca="true" t="shared" si="1" ref="O5:O13">(I5/G5)-1</f>
        <v>0.063789513533977</v>
      </c>
      <c r="P5" s="9"/>
      <c r="Q5" s="9">
        <f aca="true" t="shared" si="2" ref="Q5:Q13">(K5/I5)-1</f>
        <v>0.04015421115065254</v>
      </c>
      <c r="S5" s="9">
        <f aca="true" t="shared" si="3" ref="S5:S13">(I5/E5)-1</f>
        <v>0.16726668512877318</v>
      </c>
      <c r="T5" s="9"/>
      <c r="U5" s="9">
        <f aca="true" t="shared" si="4" ref="U5:U13">(K5/E5)-1</f>
        <v>0.21413735807255607</v>
      </c>
      <c r="W5" s="9">
        <f aca="true" t="shared" si="5" ref="W5:W13">(K5/G5)-1</f>
        <v>0.10650514228027008</v>
      </c>
    </row>
    <row r="6" spans="3:23" ht="12.75">
      <c r="C6" t="s">
        <v>10</v>
      </c>
      <c r="E6" s="7">
        <v>32283</v>
      </c>
      <c r="F6" s="7"/>
      <c r="G6" s="7">
        <v>31075</v>
      </c>
      <c r="H6" s="7"/>
      <c r="I6" s="7">
        <v>33058</v>
      </c>
      <c r="J6" s="7"/>
      <c r="K6" s="7">
        <v>34385</v>
      </c>
      <c r="L6" s="2"/>
      <c r="M6" s="8">
        <f t="shared" si="0"/>
        <v>-0.03741907505498254</v>
      </c>
      <c r="N6" s="9"/>
      <c r="O6" s="9">
        <f t="shared" si="1"/>
        <v>0.06381335478680605</v>
      </c>
      <c r="P6" s="9"/>
      <c r="Q6" s="9">
        <f t="shared" si="2"/>
        <v>0.04014156936293789</v>
      </c>
      <c r="S6" s="9">
        <f t="shared" si="3"/>
        <v>0.02400644301954591</v>
      </c>
      <c r="T6" s="9"/>
      <c r="U6" s="9">
        <f t="shared" si="4"/>
        <v>0.06511166868011031</v>
      </c>
      <c r="W6" s="9">
        <f t="shared" si="5"/>
        <v>0.1065164923572004</v>
      </c>
    </row>
    <row r="7" spans="3:23" ht="12.75">
      <c r="C7" t="s">
        <v>11</v>
      </c>
      <c r="E7" s="7">
        <v>38353</v>
      </c>
      <c r="F7" s="7"/>
      <c r="G7" s="7">
        <v>41482</v>
      </c>
      <c r="H7" s="7"/>
      <c r="I7" s="7">
        <v>44128</v>
      </c>
      <c r="J7" s="7"/>
      <c r="K7" s="7">
        <v>45901</v>
      </c>
      <c r="L7" s="2"/>
      <c r="M7" s="8">
        <f t="shared" si="0"/>
        <v>0.08158423069903264</v>
      </c>
      <c r="N7" s="9"/>
      <c r="O7" s="9">
        <f t="shared" si="1"/>
        <v>0.06378670266621667</v>
      </c>
      <c r="P7" s="9"/>
      <c r="Q7" s="9">
        <f t="shared" si="2"/>
        <v>0.0401785714285714</v>
      </c>
      <c r="S7" s="9">
        <f t="shared" si="3"/>
        <v>0.1505749224311006</v>
      </c>
      <c r="T7" s="9"/>
      <c r="U7" s="9">
        <f t="shared" si="4"/>
        <v>0.1968033791359216</v>
      </c>
      <c r="W7" s="9">
        <f t="shared" si="5"/>
        <v>0.1065281326840557</v>
      </c>
    </row>
    <row r="8" spans="2:23" ht="12.75">
      <c r="B8" s="7"/>
      <c r="C8" t="s">
        <v>12</v>
      </c>
      <c r="E8" s="7">
        <v>147</v>
      </c>
      <c r="F8" s="7"/>
      <c r="G8" s="7">
        <v>51</v>
      </c>
      <c r="H8" s="7"/>
      <c r="I8" s="7">
        <v>54</v>
      </c>
      <c r="J8" s="7"/>
      <c r="K8" s="7">
        <v>56</v>
      </c>
      <c r="L8" s="2"/>
      <c r="M8" s="8">
        <f t="shared" si="0"/>
        <v>-0.653061224489796</v>
      </c>
      <c r="N8" s="9"/>
      <c r="O8" s="9">
        <f t="shared" si="1"/>
        <v>0.05882352941176472</v>
      </c>
      <c r="P8" s="9"/>
      <c r="Q8" s="9">
        <f t="shared" si="2"/>
        <v>0.03703703703703698</v>
      </c>
      <c r="S8" s="9">
        <f t="shared" si="3"/>
        <v>-0.6326530612244898</v>
      </c>
      <c r="T8" s="9"/>
      <c r="U8" s="9">
        <f t="shared" si="4"/>
        <v>-0.6190476190476191</v>
      </c>
      <c r="W8" s="9">
        <f t="shared" si="5"/>
        <v>0.0980392156862746</v>
      </c>
    </row>
    <row r="9" spans="3:23" ht="12.75">
      <c r="C9" t="s">
        <v>13</v>
      </c>
      <c r="E9" s="7">
        <v>694</v>
      </c>
      <c r="F9" s="7"/>
      <c r="G9" s="7">
        <v>729</v>
      </c>
      <c r="H9" s="7"/>
      <c r="I9" s="7">
        <v>776</v>
      </c>
      <c r="J9" s="7"/>
      <c r="K9" s="7">
        <v>807</v>
      </c>
      <c r="L9" s="2"/>
      <c r="M9" s="8">
        <f t="shared" si="0"/>
        <v>0.050432276657060626</v>
      </c>
      <c r="N9" s="9"/>
      <c r="O9" s="9">
        <f t="shared" si="1"/>
        <v>0.06447187928669407</v>
      </c>
      <c r="P9" s="9"/>
      <c r="Q9" s="9">
        <f t="shared" si="2"/>
        <v>0.0399484536082475</v>
      </c>
      <c r="S9" s="9">
        <f t="shared" si="3"/>
        <v>0.11815561959654186</v>
      </c>
      <c r="T9" s="9"/>
      <c r="U9" s="9">
        <f t="shared" si="4"/>
        <v>0.16282420749279547</v>
      </c>
      <c r="W9" s="9">
        <f t="shared" si="5"/>
        <v>0.10699588477366251</v>
      </c>
    </row>
    <row r="10" spans="3:23" ht="12.75">
      <c r="C10" t="s">
        <v>14</v>
      </c>
      <c r="E10" s="7">
        <v>1084</v>
      </c>
      <c r="F10" s="7"/>
      <c r="G10" s="7">
        <v>945</v>
      </c>
      <c r="H10" s="7"/>
      <c r="I10" s="7">
        <v>1005</v>
      </c>
      <c r="J10" s="7"/>
      <c r="K10" s="7">
        <v>1046</v>
      </c>
      <c r="L10" s="2"/>
      <c r="M10" s="8">
        <f t="shared" si="0"/>
        <v>-0.12822878228782286</v>
      </c>
      <c r="N10" s="9"/>
      <c r="O10" s="9">
        <f t="shared" si="1"/>
        <v>0.06349206349206349</v>
      </c>
      <c r="P10" s="9"/>
      <c r="Q10" s="9">
        <f t="shared" si="2"/>
        <v>0.04079601990049753</v>
      </c>
      <c r="S10" s="9">
        <f t="shared" si="3"/>
        <v>-0.07287822878228778</v>
      </c>
      <c r="T10" s="9"/>
      <c r="U10" s="9">
        <f t="shared" si="4"/>
        <v>-0.035055350553505504</v>
      </c>
      <c r="W10" s="9">
        <f t="shared" si="5"/>
        <v>0.1068783068783068</v>
      </c>
    </row>
    <row r="11" spans="3:23" ht="12.75">
      <c r="C11" t="s">
        <v>15</v>
      </c>
      <c r="E11" s="7">
        <v>5560</v>
      </c>
      <c r="F11" s="7"/>
      <c r="G11" s="7">
        <v>5570</v>
      </c>
      <c r="H11" s="7"/>
      <c r="I11" s="7">
        <v>5925</v>
      </c>
      <c r="J11" s="7"/>
      <c r="K11" s="7">
        <v>6163</v>
      </c>
      <c r="L11" s="2"/>
      <c r="M11" s="8">
        <f t="shared" si="0"/>
        <v>0.0017985611510791255</v>
      </c>
      <c r="N11" s="9"/>
      <c r="O11" s="9">
        <f t="shared" si="1"/>
        <v>0.06373429084380611</v>
      </c>
      <c r="P11" s="9"/>
      <c r="Q11" s="9">
        <f t="shared" si="2"/>
        <v>0.04016877637130811</v>
      </c>
      <c r="S11" s="9">
        <f t="shared" si="3"/>
        <v>0.06564748201438841</v>
      </c>
      <c r="T11" s="9"/>
      <c r="U11" s="9">
        <f t="shared" si="4"/>
        <v>0.10845323741007196</v>
      </c>
      <c r="W11" s="9">
        <f t="shared" si="5"/>
        <v>0.10646319569120277</v>
      </c>
    </row>
    <row r="12" spans="3:23" ht="12.75">
      <c r="C12" t="s">
        <v>16</v>
      </c>
      <c r="E12" s="7">
        <v>6359</v>
      </c>
      <c r="F12" s="7"/>
      <c r="G12" s="7">
        <v>6263</v>
      </c>
      <c r="H12" s="7"/>
      <c r="I12" s="7">
        <v>6663</v>
      </c>
      <c r="J12" s="7"/>
      <c r="K12" s="7">
        <v>6930</v>
      </c>
      <c r="L12" s="2"/>
      <c r="M12" s="8">
        <f t="shared" si="0"/>
        <v>-0.015096713319704302</v>
      </c>
      <c r="N12" s="9"/>
      <c r="O12" s="9">
        <f t="shared" si="1"/>
        <v>0.06386715631486517</v>
      </c>
      <c r="P12" s="9"/>
      <c r="Q12" s="9">
        <f t="shared" si="2"/>
        <v>0.040072039621791955</v>
      </c>
      <c r="S12" s="9">
        <f t="shared" si="3"/>
        <v>0.04780625884573042</v>
      </c>
      <c r="T12" s="9"/>
      <c r="U12" s="9">
        <f t="shared" si="4"/>
        <v>0.08979399276615818</v>
      </c>
      <c r="W12" s="9">
        <f t="shared" si="5"/>
        <v>0.10649848315503752</v>
      </c>
    </row>
    <row r="13" spans="3:23" ht="12.75">
      <c r="C13" t="s">
        <v>17</v>
      </c>
      <c r="E13" s="7">
        <v>63</v>
      </c>
      <c r="F13" s="7"/>
      <c r="G13" s="7">
        <v>47</v>
      </c>
      <c r="H13" s="7"/>
      <c r="I13" s="7">
        <v>50</v>
      </c>
      <c r="J13" s="7"/>
      <c r="K13" s="7">
        <v>52</v>
      </c>
      <c r="L13" s="2"/>
      <c r="M13" s="8">
        <f t="shared" si="0"/>
        <v>-0.25396825396825395</v>
      </c>
      <c r="N13" s="9"/>
      <c r="O13" s="9">
        <f t="shared" si="1"/>
        <v>0.06382978723404253</v>
      </c>
      <c r="P13" s="9"/>
      <c r="Q13" s="9">
        <f t="shared" si="2"/>
        <v>0.040000000000000036</v>
      </c>
      <c r="S13" s="9">
        <f t="shared" si="3"/>
        <v>-0.2063492063492064</v>
      </c>
      <c r="T13" s="9"/>
      <c r="U13" s="9">
        <f t="shared" si="4"/>
        <v>-0.17460317460317465</v>
      </c>
      <c r="W13" s="9">
        <f t="shared" si="5"/>
        <v>0.1063829787234043</v>
      </c>
    </row>
    <row r="14" spans="5:23" ht="13.5" thickBot="1">
      <c r="E14" s="7"/>
      <c r="F14" s="7"/>
      <c r="G14" s="7"/>
      <c r="H14" s="7"/>
      <c r="I14" s="7"/>
      <c r="J14" s="7"/>
      <c r="K14" s="7"/>
      <c r="L14" s="2"/>
      <c r="M14" s="8"/>
      <c r="N14" s="9"/>
      <c r="O14" s="9"/>
      <c r="P14" s="9"/>
      <c r="Q14" s="9"/>
      <c r="S14" s="9"/>
      <c r="T14" s="9"/>
      <c r="U14" s="9"/>
      <c r="W14" s="9"/>
    </row>
    <row r="15" spans="3:23" ht="13.5" thickBot="1">
      <c r="C15" s="10" t="s">
        <v>18</v>
      </c>
      <c r="D15" s="11"/>
      <c r="E15" s="12">
        <f>SUM(E8:E13)</f>
        <v>13907</v>
      </c>
      <c r="F15" s="12"/>
      <c r="G15" s="12">
        <f>SUM(G8:G13)</f>
        <v>13605</v>
      </c>
      <c r="H15" s="12"/>
      <c r="I15" s="12">
        <f>SUM(I8:I13)</f>
        <v>14473</v>
      </c>
      <c r="J15" s="12"/>
      <c r="K15" s="13">
        <f>SUM(K8:K13)</f>
        <v>15054</v>
      </c>
      <c r="L15" s="2"/>
      <c r="M15" s="8"/>
      <c r="N15" s="9"/>
      <c r="O15" s="9"/>
      <c r="P15" s="9"/>
      <c r="Q15" s="9"/>
      <c r="S15" s="9"/>
      <c r="T15" s="9"/>
      <c r="U15" s="9"/>
      <c r="W15" s="9"/>
    </row>
    <row r="16" spans="5:18" ht="13.5" thickBot="1">
      <c r="E16" s="7"/>
      <c r="F16" s="7"/>
      <c r="G16" s="7"/>
      <c r="H16" s="7"/>
      <c r="I16" s="7"/>
      <c r="J16" s="7"/>
      <c r="K16" s="7"/>
      <c r="L16" s="2"/>
      <c r="N16" s="9"/>
      <c r="O16" s="9"/>
      <c r="P16" s="9"/>
      <c r="R16" s="9"/>
    </row>
    <row r="17" spans="3:23" ht="13.5" thickBot="1">
      <c r="C17" s="17" t="s">
        <v>19</v>
      </c>
      <c r="D17" s="18"/>
      <c r="E17" s="19">
        <f>SUM(E5:E13)</f>
        <v>98987</v>
      </c>
      <c r="F17" s="19"/>
      <c r="G17" s="19">
        <f>SUM(G5:G13)</f>
        <v>102011</v>
      </c>
      <c r="H17" s="19"/>
      <c r="I17" s="19">
        <f>SUM(I5:I13)</f>
        <v>108519</v>
      </c>
      <c r="J17" s="19"/>
      <c r="K17" s="28">
        <f>SUM(K5:K13)</f>
        <v>112877</v>
      </c>
      <c r="L17" s="2"/>
      <c r="M17" s="20">
        <f>(G17/E17)-1</f>
        <v>0.030549466091506883</v>
      </c>
      <c r="N17" s="21"/>
      <c r="O17" s="21">
        <f>(I17/G17)-1</f>
        <v>0.0637970414955249</v>
      </c>
      <c r="P17" s="21"/>
      <c r="Q17" s="21">
        <f>(K17/I17)-1</f>
        <v>0.040158866189330844</v>
      </c>
      <c r="R17" s="18"/>
      <c r="S17" s="21">
        <f>(I17/E17)-1</f>
        <v>0.09629547314293796</v>
      </c>
      <c r="T17" s="21"/>
      <c r="U17" s="21">
        <f>(K17/E17)-1</f>
        <v>0.1403214563528543</v>
      </c>
      <c r="V17" s="18"/>
      <c r="W17" s="22">
        <f>(K17/G17)-1</f>
        <v>0.10651792453754982</v>
      </c>
    </row>
    <row r="18" spans="5:18" ht="12.75">
      <c r="E18" s="7"/>
      <c r="F18" s="7"/>
      <c r="G18" s="7"/>
      <c r="H18" s="7"/>
      <c r="I18" s="7"/>
      <c r="J18" s="7"/>
      <c r="K18" s="7"/>
      <c r="L18" s="2"/>
      <c r="N18" s="9"/>
      <c r="O18" s="9"/>
      <c r="P18" s="9"/>
      <c r="R18" s="9"/>
    </row>
    <row r="19" spans="2:18" ht="12.75">
      <c r="B19" s="6" t="s">
        <v>21</v>
      </c>
      <c r="E19" s="23"/>
      <c r="F19" s="23"/>
      <c r="G19" s="23"/>
      <c r="H19" s="23"/>
      <c r="I19" s="23"/>
      <c r="J19" s="23"/>
      <c r="K19" s="23"/>
      <c r="L19" s="2"/>
      <c r="N19" s="9"/>
      <c r="O19" s="9"/>
      <c r="P19" s="9"/>
      <c r="R19" s="9"/>
    </row>
    <row r="20" spans="5:18" ht="12.75">
      <c r="E20" s="23"/>
      <c r="F20" s="23"/>
      <c r="G20" s="23"/>
      <c r="H20" s="23"/>
      <c r="I20" s="23"/>
      <c r="J20" s="23"/>
      <c r="K20" s="23"/>
      <c r="L20" s="2"/>
      <c r="N20" s="9"/>
      <c r="O20" s="9"/>
      <c r="P20" s="9"/>
      <c r="R20" s="9"/>
    </row>
    <row r="21" spans="3:23" ht="12.75">
      <c r="C21" t="s">
        <v>9</v>
      </c>
      <c r="E21" s="24">
        <v>17577382</v>
      </c>
      <c r="F21" s="24"/>
      <c r="G21" s="24">
        <v>16970626</v>
      </c>
      <c r="H21" s="24"/>
      <c r="I21" s="24">
        <v>18053311</v>
      </c>
      <c r="J21" s="24"/>
      <c r="K21" s="24">
        <v>18778340</v>
      </c>
      <c r="L21" s="2"/>
      <c r="M21" s="8">
        <f aca="true" t="shared" si="6" ref="M21:M29">(G21/E21)-1</f>
        <v>-0.034519133736753305</v>
      </c>
      <c r="N21" s="9"/>
      <c r="O21" s="9">
        <f aca="true" t="shared" si="7" ref="O21:O29">(I21/G21)-1</f>
        <v>0.06379758766706667</v>
      </c>
      <c r="P21" s="9"/>
      <c r="Q21" s="9">
        <f aca="true" t="shared" si="8" ref="Q21:Q29">(K21/I21)-1</f>
        <v>0.04016044480704961</v>
      </c>
      <c r="S21" s="9">
        <f aca="true" t="shared" si="9" ref="S21:S29">(I21/E21)-1</f>
        <v>0.027076216469551717</v>
      </c>
      <c r="T21" s="9"/>
      <c r="U21" s="9">
        <f aca="true" t="shared" si="10" ref="U21:U29">(K21/E21)-1</f>
        <v>0.06832405417371024</v>
      </c>
      <c r="W21" s="9">
        <f aca="true" t="shared" si="11" ref="W21:W29">(K21/G21)-1</f>
        <v>0.10652017197244223</v>
      </c>
    </row>
    <row r="22" spans="3:23" ht="12.75">
      <c r="C22" t="s">
        <v>10</v>
      </c>
      <c r="E22" s="24">
        <v>20778169</v>
      </c>
      <c r="F22" s="24"/>
      <c r="G22" s="24">
        <v>20004105</v>
      </c>
      <c r="H22" s="24"/>
      <c r="I22" s="24">
        <v>21280319</v>
      </c>
      <c r="J22" s="24"/>
      <c r="K22" s="24">
        <v>22134946</v>
      </c>
      <c r="L22" s="2"/>
      <c r="M22" s="8">
        <f t="shared" si="6"/>
        <v>-0.03725371566666924</v>
      </c>
      <c r="N22" s="9"/>
      <c r="O22" s="9">
        <f t="shared" si="7"/>
        <v>0.06379760554146263</v>
      </c>
      <c r="P22" s="9"/>
      <c r="Q22" s="9">
        <f t="shared" si="8"/>
        <v>0.04016044120391249</v>
      </c>
      <c r="S22" s="9">
        <f t="shared" si="9"/>
        <v>0.024167192017737538</v>
      </c>
      <c r="T22" s="9"/>
      <c r="U22" s="9">
        <f t="shared" si="10"/>
        <v>0.0652981983157419</v>
      </c>
      <c r="W22" s="9">
        <f t="shared" si="11"/>
        <v>0.1065201867316734</v>
      </c>
    </row>
    <row r="23" spans="3:23" ht="12.75">
      <c r="C23" t="s">
        <v>11</v>
      </c>
      <c r="E23" s="24">
        <v>53667632</v>
      </c>
      <c r="F23" s="24"/>
      <c r="G23" s="24">
        <v>59134880</v>
      </c>
      <c r="H23" s="24"/>
      <c r="I23" s="24">
        <v>62907543</v>
      </c>
      <c r="J23" s="24"/>
      <c r="K23" s="24">
        <v>65433939</v>
      </c>
      <c r="L23" s="2"/>
      <c r="M23" s="8">
        <f t="shared" si="6"/>
        <v>0.10187235389852867</v>
      </c>
      <c r="N23" s="9"/>
      <c r="O23" s="9">
        <f t="shared" si="7"/>
        <v>0.06379759289272258</v>
      </c>
      <c r="P23" s="9"/>
      <c r="Q23" s="9">
        <f t="shared" si="8"/>
        <v>0.040160462156342724</v>
      </c>
      <c r="S23" s="9">
        <f t="shared" si="9"/>
        <v>0.1721691577522928</v>
      </c>
      <c r="T23" s="9"/>
      <c r="U23" s="9">
        <f t="shared" si="10"/>
        <v>0.21924401285303596</v>
      </c>
      <c r="W23" s="9">
        <f t="shared" si="11"/>
        <v>0.10652019586409911</v>
      </c>
    </row>
    <row r="24" spans="3:23" ht="12.75">
      <c r="C24" t="s">
        <v>12</v>
      </c>
      <c r="E24" s="24">
        <v>200689</v>
      </c>
      <c r="F24" s="24"/>
      <c r="G24" s="24">
        <v>63298</v>
      </c>
      <c r="H24" s="24"/>
      <c r="I24" s="24">
        <v>67336</v>
      </c>
      <c r="J24" s="24"/>
      <c r="K24" s="24">
        <v>70041</v>
      </c>
      <c r="L24" s="2"/>
      <c r="M24" s="8">
        <f t="shared" si="6"/>
        <v>-0.6845965648341463</v>
      </c>
      <c r="N24" s="9"/>
      <c r="O24" s="9">
        <f t="shared" si="7"/>
        <v>0.06379348478624913</v>
      </c>
      <c r="P24" s="9"/>
      <c r="Q24" s="9">
        <f t="shared" si="8"/>
        <v>0.040171676369252785</v>
      </c>
      <c r="S24" s="9">
        <f t="shared" si="9"/>
        <v>-0.6644758805913628</v>
      </c>
      <c r="T24" s="9"/>
      <c r="U24" s="9">
        <f t="shared" si="10"/>
        <v>-0.6509973142524005</v>
      </c>
      <c r="W24" s="9">
        <f t="shared" si="11"/>
        <v>0.10652785238080198</v>
      </c>
    </row>
    <row r="25" spans="3:23" ht="12.75">
      <c r="C25" t="s">
        <v>13</v>
      </c>
      <c r="E25" s="24">
        <v>841651</v>
      </c>
      <c r="F25" s="24"/>
      <c r="G25" s="24">
        <v>706894</v>
      </c>
      <c r="H25" s="24"/>
      <c r="I25" s="24">
        <v>751992</v>
      </c>
      <c r="J25" s="24"/>
      <c r="K25" s="24">
        <v>782192</v>
      </c>
      <c r="L25" s="2"/>
      <c r="M25" s="8">
        <f t="shared" si="6"/>
        <v>-0.1601103070037343</v>
      </c>
      <c r="N25" s="9"/>
      <c r="O25" s="9">
        <f t="shared" si="7"/>
        <v>0.06379740102476461</v>
      </c>
      <c r="P25" s="9"/>
      <c r="Q25" s="9">
        <f t="shared" si="8"/>
        <v>0.04016000170214573</v>
      </c>
      <c r="S25" s="9">
        <f t="shared" si="9"/>
        <v>-0.10652752744308502</v>
      </c>
      <c r="T25" s="9"/>
      <c r="U25" s="9">
        <f t="shared" si="10"/>
        <v>-0.07064567142437894</v>
      </c>
      <c r="W25" s="9">
        <f t="shared" si="11"/>
        <v>0.10651950646065744</v>
      </c>
    </row>
    <row r="26" spans="3:23" ht="12.75">
      <c r="C26" t="s">
        <v>14</v>
      </c>
      <c r="E26" s="24">
        <v>2020543</v>
      </c>
      <c r="F26" s="24"/>
      <c r="G26" s="24">
        <v>1386224</v>
      </c>
      <c r="H26" s="24"/>
      <c r="I26" s="24">
        <v>1474662</v>
      </c>
      <c r="J26" s="24"/>
      <c r="K26" s="24">
        <v>1533885</v>
      </c>
      <c r="L26" s="2"/>
      <c r="M26" s="8">
        <f t="shared" si="6"/>
        <v>-0.3139349174949506</v>
      </c>
      <c r="N26" s="9"/>
      <c r="O26" s="9">
        <f t="shared" si="7"/>
        <v>0.06379777005736442</v>
      </c>
      <c r="P26" s="9"/>
      <c r="Q26" s="9">
        <f t="shared" si="8"/>
        <v>0.040160389295987864</v>
      </c>
      <c r="S26" s="9">
        <f t="shared" si="9"/>
        <v>-0.2701654951169067</v>
      </c>
      <c r="T26" s="9"/>
      <c r="U26" s="9">
        <f t="shared" si="10"/>
        <v>-0.24085505727915713</v>
      </c>
      <c r="W26" s="9">
        <f t="shared" si="11"/>
        <v>0.10652030263507206</v>
      </c>
    </row>
    <row r="27" spans="3:23" ht="12.75">
      <c r="C27" t="s">
        <v>15</v>
      </c>
      <c r="E27" s="24">
        <v>6403369</v>
      </c>
      <c r="F27" s="24"/>
      <c r="G27" s="24">
        <v>5942757</v>
      </c>
      <c r="H27" s="24"/>
      <c r="I27" s="24">
        <v>6321891</v>
      </c>
      <c r="J27" s="24"/>
      <c r="K27" s="24">
        <v>6575781</v>
      </c>
      <c r="L27" s="2"/>
      <c r="M27" s="8">
        <f t="shared" si="6"/>
        <v>-0.07193275914600583</v>
      </c>
      <c r="N27" s="9"/>
      <c r="O27" s="9">
        <f t="shared" si="7"/>
        <v>0.06379766159040323</v>
      </c>
      <c r="P27" s="9"/>
      <c r="Q27" s="9">
        <f t="shared" si="8"/>
        <v>0.04016045199134255</v>
      </c>
      <c r="S27" s="9">
        <f t="shared" si="9"/>
        <v>-0.012724239380863422</v>
      </c>
      <c r="T27" s="9"/>
      <c r="U27" s="9">
        <f t="shared" si="10"/>
        <v>0.02692520140569754</v>
      </c>
      <c r="W27" s="9">
        <f t="shared" si="11"/>
        <v>0.10652025650720698</v>
      </c>
    </row>
    <row r="28" spans="3:23" ht="12.75">
      <c r="C28" t="s">
        <v>16</v>
      </c>
      <c r="E28" s="24">
        <v>3559984</v>
      </c>
      <c r="F28" s="24"/>
      <c r="G28" s="24">
        <v>3670242</v>
      </c>
      <c r="H28" s="24"/>
      <c r="I28" s="24">
        <v>3904395</v>
      </c>
      <c r="J28" s="24"/>
      <c r="K28" s="24">
        <v>4061197</v>
      </c>
      <c r="L28" s="2"/>
      <c r="M28" s="8">
        <f t="shared" si="6"/>
        <v>0.030971487512303497</v>
      </c>
      <c r="N28" s="9"/>
      <c r="O28" s="9">
        <f t="shared" si="7"/>
        <v>0.0637977005330983</v>
      </c>
      <c r="P28" s="9"/>
      <c r="Q28" s="9">
        <f t="shared" si="8"/>
        <v>0.04016038336285144</v>
      </c>
      <c r="S28" s="9">
        <f t="shared" si="9"/>
        <v>0.09674509773077622</v>
      </c>
      <c r="T28" s="9"/>
      <c r="U28" s="9">
        <f t="shared" si="10"/>
        <v>0.14079080130697208</v>
      </c>
      <c r="W28" s="9">
        <f t="shared" si="11"/>
        <v>0.10652022400702732</v>
      </c>
    </row>
    <row r="29" spans="3:23" ht="12.75">
      <c r="C29" t="s">
        <v>17</v>
      </c>
      <c r="E29" s="24">
        <v>44082</v>
      </c>
      <c r="F29" s="24"/>
      <c r="G29" s="24">
        <v>20814</v>
      </c>
      <c r="H29" s="24"/>
      <c r="I29" s="24">
        <v>22142</v>
      </c>
      <c r="J29" s="24"/>
      <c r="K29" s="24">
        <v>23031</v>
      </c>
      <c r="L29" s="2"/>
      <c r="M29" s="8">
        <f t="shared" si="6"/>
        <v>-0.5278344902681367</v>
      </c>
      <c r="N29" s="9"/>
      <c r="O29" s="9">
        <f t="shared" si="7"/>
        <v>0.06380320937830297</v>
      </c>
      <c r="P29" s="9"/>
      <c r="Q29" s="9">
        <f t="shared" si="8"/>
        <v>0.04014994128804994</v>
      </c>
      <c r="S29" s="9">
        <f t="shared" si="9"/>
        <v>-0.4977088153895014</v>
      </c>
      <c r="T29" s="9"/>
      <c r="U29" s="9">
        <f t="shared" si="10"/>
        <v>-0.47754185381788483</v>
      </c>
      <c r="W29" s="9">
        <f t="shared" si="11"/>
        <v>0.10651484577688097</v>
      </c>
    </row>
    <row r="30" spans="5:23" ht="13.5" thickBot="1">
      <c r="E30" s="24"/>
      <c r="F30" s="24"/>
      <c r="G30" s="24"/>
      <c r="H30" s="24"/>
      <c r="I30" s="24"/>
      <c r="J30" s="24"/>
      <c r="K30" s="24"/>
      <c r="L30" s="2"/>
      <c r="M30" s="8"/>
      <c r="N30" s="9"/>
      <c r="O30" s="9"/>
      <c r="P30" s="9"/>
      <c r="Q30" s="9"/>
      <c r="S30" s="9"/>
      <c r="T30" s="9"/>
      <c r="U30" s="9"/>
      <c r="W30" s="9"/>
    </row>
    <row r="31" spans="3:23" ht="13.5" thickBot="1">
      <c r="C31" s="10" t="s">
        <v>18</v>
      </c>
      <c r="D31" s="11"/>
      <c r="E31" s="30">
        <f>SUM(E24:E29)</f>
        <v>13070318</v>
      </c>
      <c r="F31" s="30"/>
      <c r="G31" s="30">
        <f>SUM(G24:G29)</f>
        <v>11790229</v>
      </c>
      <c r="H31" s="30"/>
      <c r="I31" s="30">
        <f>SUM(I24:I29)</f>
        <v>12542418</v>
      </c>
      <c r="J31" s="30"/>
      <c r="K31" s="31">
        <f>SUM(K24:K29)</f>
        <v>13046127</v>
      </c>
      <c r="L31" s="2"/>
      <c r="M31" s="8"/>
      <c r="N31" s="9"/>
      <c r="O31" s="9"/>
      <c r="P31" s="9"/>
      <c r="Q31" s="9"/>
      <c r="S31" s="9"/>
      <c r="T31" s="9"/>
      <c r="U31" s="9"/>
      <c r="W31" s="9"/>
    </row>
    <row r="32" spans="5:18" ht="13.5" thickBot="1">
      <c r="E32" s="24"/>
      <c r="F32" s="24"/>
      <c r="G32" s="24"/>
      <c r="H32" s="24"/>
      <c r="I32" s="24"/>
      <c r="J32" s="24"/>
      <c r="K32" s="24"/>
      <c r="L32" s="2"/>
      <c r="N32" s="9"/>
      <c r="O32" s="9"/>
      <c r="P32" s="9"/>
      <c r="R32" s="9"/>
    </row>
    <row r="33" spans="3:23" ht="13.5" thickBot="1">
      <c r="C33" s="17" t="s">
        <v>19</v>
      </c>
      <c r="D33" s="18"/>
      <c r="E33" s="27">
        <f>SUM(E21:E29)</f>
        <v>105093501</v>
      </c>
      <c r="F33" s="27"/>
      <c r="G33" s="27">
        <f>SUM(G21:G29)</f>
        <v>107899840</v>
      </c>
      <c r="H33" s="27"/>
      <c r="I33" s="27">
        <f>SUM(I21:I29)</f>
        <v>114783591</v>
      </c>
      <c r="J33" s="27"/>
      <c r="K33" s="29">
        <f>SUM(K21:K29)</f>
        <v>119393352</v>
      </c>
      <c r="L33" s="2"/>
      <c r="M33" s="20">
        <f>(G33/E33)-1</f>
        <v>0.026703259224373888</v>
      </c>
      <c r="N33" s="21"/>
      <c r="O33" s="21">
        <f>(I33/G33)-1</f>
        <v>0.06379760155344072</v>
      </c>
      <c r="P33" s="21"/>
      <c r="Q33" s="21">
        <f>(K33/I33)-1</f>
        <v>0.0401604528995787</v>
      </c>
      <c r="R33" s="18"/>
      <c r="S33" s="21">
        <f>(I33/E33)-1</f>
        <v>0.09220446466998955</v>
      </c>
      <c r="T33" s="21"/>
      <c r="U33" s="21">
        <f>(K33/E33)-1</f>
        <v>0.13606789063007807</v>
      </c>
      <c r="V33" s="18"/>
      <c r="W33" s="22">
        <f>(K33/G33)-1</f>
        <v>0.10652019502531229</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Deputy Clerk</dc:creator>
  <cp:keywords/>
  <dc:description/>
  <cp:lastModifiedBy> </cp:lastModifiedBy>
  <dcterms:created xsi:type="dcterms:W3CDTF">2007-08-10T21:21:40Z</dcterms:created>
  <dcterms:modified xsi:type="dcterms:W3CDTF">2008-05-08T15:59:54Z</dcterms:modified>
  <cp:category/>
  <cp:version/>
  <cp:contentType/>
  <cp:contentStatus/>
</cp:coreProperties>
</file>